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GİRİŞ" sheetId="1" r:id="rId1"/>
  </sheets>
  <definedNames>
    <definedName name="_xlnm.Print_Area" localSheetId="0">'GİRİŞ'!$A$1:$D$205</definedName>
  </definedNames>
  <calcPr fullCalcOnLoad="1"/>
</workbook>
</file>

<file path=xl/sharedStrings.xml><?xml version="1.0" encoding="utf-8"?>
<sst xmlns="http://schemas.openxmlformats.org/spreadsheetml/2006/main" count="801" uniqueCount="773">
  <si>
    <t>HİSSE KODU</t>
  </si>
  <si>
    <t>AYRINTILI BİLANÇO (Milyon TL)</t>
  </si>
  <si>
    <t>I. DÖNEN VARLIKLAR</t>
  </si>
  <si>
    <t xml:space="preserve"> A. Hazır Değerler</t>
  </si>
  <si>
    <t xml:space="preserve">    1. Kasa</t>
  </si>
  <si>
    <t xml:space="preserve">    2. Bankalar</t>
  </si>
  <si>
    <t xml:space="preserve">    3. Diğer Hazır Değerler</t>
  </si>
  <si>
    <t xml:space="preserve"> B. Menkul Kıymetler</t>
  </si>
  <si>
    <t xml:space="preserve">    1. Hisse Senetleri</t>
  </si>
  <si>
    <t xml:space="preserve">    2. Özel Kesim Tahvil, Senet ve Bonoları</t>
  </si>
  <si>
    <t xml:space="preserve">    3. Kamu Kesimi Tahvil, Senet ve Bonoları</t>
  </si>
  <si>
    <t xml:space="preserve">    4. Diğer Menkul Kıymetler</t>
  </si>
  <si>
    <t xml:space="preserve">    5. Menkul Kıymetler Değer Düşüklüğü Karş.(-)</t>
  </si>
  <si>
    <t xml:space="preserve"> C. Kısa Vadeli Ticari Alacaklar </t>
  </si>
  <si>
    <t xml:space="preserve">    1. Alıcılar</t>
  </si>
  <si>
    <t xml:space="preserve">    2. Alacak Senetleri</t>
  </si>
  <si>
    <t xml:space="preserve">    3. Verilen Depozito ve Teminatlar</t>
  </si>
  <si>
    <t xml:space="preserve">    4. Diğer Kısa Vadeli Ticari Alacaklar</t>
  </si>
  <si>
    <t xml:space="preserve">    5. Alacak Reeskontu (-)</t>
  </si>
  <si>
    <t xml:space="preserve">    6. Şüpheli Alacaklar Karşılığı (-)</t>
  </si>
  <si>
    <t xml:space="preserve"> D. Diğer Kısa Vadeli Alacaklar </t>
  </si>
  <si>
    <t xml:space="preserve">    1. Ortaklardan Alacaklar</t>
  </si>
  <si>
    <t xml:space="preserve">    2. İştiraklerden Alacaklar</t>
  </si>
  <si>
    <t xml:space="preserve">    3. Bağlı Ortaklıklardan Alacaklar</t>
  </si>
  <si>
    <t xml:space="preserve">    4. Kısa Vadeli Diğer Alacaklar</t>
  </si>
  <si>
    <t xml:space="preserve"> E. Stoklar</t>
  </si>
  <si>
    <t xml:space="preserve">    1. İlk Madde ve Malzeme</t>
  </si>
  <si>
    <t xml:space="preserve">    2. Yarı Mamüller</t>
  </si>
  <si>
    <t xml:space="preserve">    3. Ara Mamüller</t>
  </si>
  <si>
    <t xml:space="preserve">    4. Mamüller</t>
  </si>
  <si>
    <t xml:space="preserve">    5. Emtia</t>
  </si>
  <si>
    <t xml:space="preserve">    6. Diğer Stoklar</t>
  </si>
  <si>
    <t xml:space="preserve">    7. Stok Değer Düşüklüğü Karşılığı (-)</t>
  </si>
  <si>
    <t xml:space="preserve">    8. Verilen Sipariş Avansları</t>
  </si>
  <si>
    <t xml:space="preserve"> F. Diğer Dönen Varlıklar</t>
  </si>
  <si>
    <t>II. DURAN VARLIKLAR</t>
  </si>
  <si>
    <t xml:space="preserve"> A. Uzun Vadeli Ticari Alacaklar </t>
  </si>
  <si>
    <t xml:space="preserve">    4. Diğer Uzun Vadeli Ticari Alacaklar</t>
  </si>
  <si>
    <t xml:space="preserve"> B. Diğer Uzun Vadeli Alacaklar</t>
  </si>
  <si>
    <t xml:space="preserve">    4. Uzun Vadeli Diğer Alacaklar</t>
  </si>
  <si>
    <t xml:space="preserve"> C. Finansal Duran Varlıklar</t>
  </si>
  <si>
    <t xml:space="preserve">    1. Bağlı Menkul Kıymetler</t>
  </si>
  <si>
    <t xml:space="preserve">    2. Bağlı Menkul Kıy.Değ.Düş.Karşılığı (-)</t>
  </si>
  <si>
    <t xml:space="preserve">    3. İştirakler</t>
  </si>
  <si>
    <t xml:space="preserve">    4. İştiraklere Sermaye Taahhütleri (-)</t>
  </si>
  <si>
    <t xml:space="preserve">    5. İştirakler Değer Düşüklüğü Karşılığı (-)</t>
  </si>
  <si>
    <t xml:space="preserve">    6. Bağlı Ortaklıklar</t>
  </si>
  <si>
    <t xml:space="preserve">    7. Bağlı Ortaklıklara Sermaye Taahhütleri (-)</t>
  </si>
  <si>
    <t xml:space="preserve">    8. Bağlı Ortaklıklar Değer Düşüklüğü Karş. (-)</t>
  </si>
  <si>
    <t xml:space="preserve">    9. Diğer Finansal Duran Varlıklar</t>
  </si>
  <si>
    <t xml:space="preserve"> D. Maddi Duran Varlıklar  </t>
  </si>
  <si>
    <t xml:space="preserve">    1. Arazi ve Arsalar</t>
  </si>
  <si>
    <t xml:space="preserve">    2. Yerüstü ve Yeraltı Düzenleri</t>
  </si>
  <si>
    <t xml:space="preserve">    3. Binalar</t>
  </si>
  <si>
    <t xml:space="preserve">    4. Makine, Tesis ve Cihazlar</t>
  </si>
  <si>
    <t xml:space="preserve">    5. Taşıt Araç ve Gereçleri</t>
  </si>
  <si>
    <t xml:space="preserve">    6. Döşeme ve Demirbaşlar</t>
  </si>
  <si>
    <t xml:space="preserve">    7. Diğer Maddi Duran Varlıklar</t>
  </si>
  <si>
    <t xml:space="preserve">    8. Birikmiş Amortismanlar (-)</t>
  </si>
  <si>
    <t xml:space="preserve">    9. Yapılmakta Olan Yatırımlar</t>
  </si>
  <si>
    <t xml:space="preserve">  10. Verilen Sipariş Avansları</t>
  </si>
  <si>
    <t xml:space="preserve"> E. Maddi Olmayan Duran Varlıklar </t>
  </si>
  <si>
    <t xml:space="preserve">    1. Kuruluş ve Teşkilatlanma Giderleri</t>
  </si>
  <si>
    <t xml:space="preserve">    2. Haklar</t>
  </si>
  <si>
    <t xml:space="preserve">    3. Araştırma ve Geliştirme Giderleri</t>
  </si>
  <si>
    <t xml:space="preserve">    4. Diğer Maddi Olmayan Duran Varlıklar</t>
  </si>
  <si>
    <t xml:space="preserve">    5. Verilen Avanslar</t>
  </si>
  <si>
    <t xml:space="preserve">  F. Diğer Duran Varlıklar </t>
  </si>
  <si>
    <t>A K T İ F   T O P L A M I</t>
  </si>
  <si>
    <t>I. KISA VADELİ BORÇLAR</t>
  </si>
  <si>
    <t xml:space="preserve"> A. Finansal Borçlar </t>
  </si>
  <si>
    <t xml:space="preserve">    1. Banka Kredileri</t>
  </si>
  <si>
    <t xml:space="preserve">    2. Uzun Vadeli Kredilerin Anapara Taksitleri ve Faizleri</t>
  </si>
  <si>
    <t xml:space="preserve">    3. Tahvil Anapara Taksitleri ve Faizleri</t>
  </si>
  <si>
    <t xml:space="preserve">    4. Çıkarılmış Bonolar ve Senetler</t>
  </si>
  <si>
    <t xml:space="preserve">    5. Diğer Finansal Borçlar</t>
  </si>
  <si>
    <t xml:space="preserve"> B. Ticari Borçlar </t>
  </si>
  <si>
    <t xml:space="preserve">    1. Satıcılar</t>
  </si>
  <si>
    <t xml:space="preserve">    2. Borç Senetleri</t>
  </si>
  <si>
    <t xml:space="preserve">    3. Alınan Depozito ve Teminatlar</t>
  </si>
  <si>
    <t xml:space="preserve">    4. Diğer Ticari Borçlar</t>
  </si>
  <si>
    <t xml:space="preserve">    5. Borç Reeskontu (-)</t>
  </si>
  <si>
    <t xml:space="preserve"> C. Diğer Kısa Vadeli Borçlar</t>
  </si>
  <si>
    <t xml:space="preserve">    1. Ortaklara Borçlar</t>
  </si>
  <si>
    <t xml:space="preserve">    2. İştiraklere Borçlar</t>
  </si>
  <si>
    <t xml:space="preserve">    3. Bağlı Ortaklıklara Borçlar</t>
  </si>
  <si>
    <t xml:space="preserve">    4. Ödenecek Giderler</t>
  </si>
  <si>
    <t xml:space="preserve">    5. Ödenecek Vergi, Harç ve Diğer Kesintiler</t>
  </si>
  <si>
    <t xml:space="preserve">    6. Ertelenen ve Taksite Bağlanan Devlet Alacakları</t>
  </si>
  <si>
    <t xml:space="preserve">    7. Kısa Vadeli Diğer Borçlar</t>
  </si>
  <si>
    <t xml:space="preserve">    8. Borç Reeskontu (-)</t>
  </si>
  <si>
    <t xml:space="preserve"> D. Alınan Sipariş Avansları</t>
  </si>
  <si>
    <t xml:space="preserve"> E. Borç ve Gider Karşılıkları</t>
  </si>
  <si>
    <t xml:space="preserve">    1. Vergi Karşılıkları</t>
  </si>
  <si>
    <t xml:space="preserve">    2. Diğer Borç ve Gider Karşılıkları</t>
  </si>
  <si>
    <t>II. UZUN VADELİ BORÇLAR</t>
  </si>
  <si>
    <t xml:space="preserve">    2. Çıkarılmış Tahviller</t>
  </si>
  <si>
    <t xml:space="preserve">    3. Çıkarılmış Diğer Menkul Kıymetler</t>
  </si>
  <si>
    <t xml:space="preserve">    4. Diğer Finansal Borçlar</t>
  </si>
  <si>
    <t xml:space="preserve"> B. Ticari Borçlar</t>
  </si>
  <si>
    <t xml:space="preserve"> C. Diğer Uzun Vadeli Borçlar</t>
  </si>
  <si>
    <t xml:space="preserve">    4. Ertelenen ve Taksite Bağlanan Devlet Alacakları</t>
  </si>
  <si>
    <t xml:space="preserve">    5. Uzun Vadeli Diğer Borçlar</t>
  </si>
  <si>
    <t xml:space="preserve">    6. Borç Reeskontu (-)</t>
  </si>
  <si>
    <t xml:space="preserve">    1. Kıdem Tazminatı Karşılıkları</t>
  </si>
  <si>
    <t>III. ÖZ SERMAYE</t>
  </si>
  <si>
    <t xml:space="preserve"> A. Sermaye</t>
  </si>
  <si>
    <t xml:space="preserve"> B. Sermaye Taahhütleri (-)</t>
  </si>
  <si>
    <t xml:space="preserve"> C. Emisyon Primi</t>
  </si>
  <si>
    <t xml:space="preserve"> D. Yeniden Değerleme Değer Artışı </t>
  </si>
  <si>
    <t xml:space="preserve">    1. Duran Varlıklardaki Değer Artışı</t>
  </si>
  <si>
    <t xml:space="preserve">    2. İştiraklerdeki Değer Artışı</t>
  </si>
  <si>
    <t xml:space="preserve">    3. Borsa'da Oluşan Değer Artışı</t>
  </si>
  <si>
    <t xml:space="preserve"> E. Yedekler</t>
  </si>
  <si>
    <t xml:space="preserve">    1. Yasal Yedekler</t>
  </si>
  <si>
    <t xml:space="preserve">    2. Statü Yedekleri</t>
  </si>
  <si>
    <t xml:space="preserve">    3. Özel Yedekler </t>
  </si>
  <si>
    <t xml:space="preserve">    4. Olağanüstü Yedek</t>
  </si>
  <si>
    <t xml:space="preserve">    5. Maliyet Artış Fonu</t>
  </si>
  <si>
    <t xml:space="preserve">    6. Serm.Eklenecek İşt.His.ve Gayr.Satış Kazançları</t>
  </si>
  <si>
    <t xml:space="preserve">    7. Geçmiş Yıl Karı</t>
  </si>
  <si>
    <t xml:space="preserve"> F. Net Dönem Karı</t>
  </si>
  <si>
    <t xml:space="preserve"> G. Dönem Zararı (-)</t>
  </si>
  <si>
    <t xml:space="preserve"> H.  Geçmiş Yıllar Zararları (-)</t>
  </si>
  <si>
    <t>P A S İ F   T O P L A M I</t>
  </si>
  <si>
    <t>AYRINTILI GELİR TABLOSU  (Milyon TL)</t>
  </si>
  <si>
    <t>A. Brüt Satışlar</t>
  </si>
  <si>
    <t xml:space="preserve">    1. Yurtiçi Satışlar</t>
  </si>
  <si>
    <t xml:space="preserve">    2. Yurtdışı Satışlar</t>
  </si>
  <si>
    <t xml:space="preserve">    3. Diğer Satışlar</t>
  </si>
  <si>
    <t>B. Satışlardan İndirimler (-)</t>
  </si>
  <si>
    <t xml:space="preserve">    1. Satıştan İadeler (-)</t>
  </si>
  <si>
    <t xml:space="preserve">    2. Satış İskontoları (-)</t>
  </si>
  <si>
    <t xml:space="preserve">    3. Diğer İndirimler (-)</t>
  </si>
  <si>
    <t>C. Net Satışlar</t>
  </si>
  <si>
    <t>D. Satışların Maliyeti (-)</t>
  </si>
  <si>
    <t xml:space="preserve"> BRÜT SATIŞ KARI (ZARARI)</t>
  </si>
  <si>
    <t>E. Faaliyet Giderleri (-)</t>
  </si>
  <si>
    <t xml:space="preserve">    1. Araştırma ve Geliştirme Giderleri (-)</t>
  </si>
  <si>
    <t xml:space="preserve">    2. Pazarlama, Satış ve Dağıtım Giderleri (-)</t>
  </si>
  <si>
    <t xml:space="preserve">    3. Genel Yönetim Giderleri (-)</t>
  </si>
  <si>
    <t xml:space="preserve"> ESAS FAALİYET KARI (ZARARI)</t>
  </si>
  <si>
    <t>F. Diğer Faaliyetlerden Gelirler ve Karlar</t>
  </si>
  <si>
    <t xml:space="preserve">    1. İştiraklerden Temettü Gelirleri</t>
  </si>
  <si>
    <t xml:space="preserve">    2. Bağlı Ortaklıklardan Temettü Gelirleri</t>
  </si>
  <si>
    <t xml:space="preserve">    3. Faiz ve Diğer Temettü Gelirleri</t>
  </si>
  <si>
    <t xml:space="preserve">    4. Faaliyetle İlgili Diğer Gelirler ve Karlar</t>
  </si>
  <si>
    <t>G. Diğer Faaliyetlerden Giderler ve Zararlar (-)</t>
  </si>
  <si>
    <t>H. Finansman Giderleri (-)</t>
  </si>
  <si>
    <t xml:space="preserve">    1. Kısa Vadeli Borçlanma Giderleri (-)</t>
  </si>
  <si>
    <t xml:space="preserve">    2. Uzun Vadeli Borçlanma Giderleri (-)</t>
  </si>
  <si>
    <t xml:space="preserve"> FAALİYET KARI (ZARARI)</t>
  </si>
  <si>
    <t>I. Olağanüstü Gelirler ve Karlar</t>
  </si>
  <si>
    <t xml:space="preserve">    1. Konusu Kalmayan Karşılıklar</t>
  </si>
  <si>
    <t xml:space="preserve">    2. Önceki Dönem Gelir ve Karları</t>
  </si>
  <si>
    <t xml:space="preserve">    3. Diğer Olağanüstü Gelirler ve Karlar</t>
  </si>
  <si>
    <t>J. Olağanüstü Giderler ve Zararlar (-)</t>
  </si>
  <si>
    <t xml:space="preserve">    1. Çalışmayan Kısım Giderleri ve Zararları (-)</t>
  </si>
  <si>
    <t xml:space="preserve">    2. Önceki Dönem Gider ve Zararları (-)</t>
  </si>
  <si>
    <t xml:space="preserve">    3. Diğer Olağanüstü Giderler ve Zararlar (-)</t>
  </si>
  <si>
    <t xml:space="preserve"> DÖNEM KARI (ZARARI)</t>
  </si>
  <si>
    <t>K. Ödenecek Vergi ve Yasal Yükümlülükler (-)</t>
  </si>
  <si>
    <t xml:space="preserve"> NET DÖNEM KARI (ZARARI)</t>
  </si>
  <si>
    <t>ŞİRKETİN ÜNVANI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</si>
  <si>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</si>
  <si>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</si>
  <si>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</si>
  <si>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</si>
  <si>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</si>
  <si>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</si>
  <si>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</si>
  <si>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</si>
  <si>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</si>
  <si>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</si>
  <si>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</si>
  <si>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</si>
  <si>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</si>
  <si>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</si>
  <si>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</si>
  <si>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</si>
  <si>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</si>
  <si>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</si>
  <si>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</si>
  <si>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</si>
  <si>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</si>
  <si>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</si>
  <si>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</si>
  <si>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</si>
  <si>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</si>
  <si>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</si>
  <si>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</si>
  <si>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</si>
  <si>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</si>
  <si>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</si>
  <si>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</si>
  <si>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</si>
  <si>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</si>
  <si>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</si>
  <si>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</si>
  <si>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</si>
  <si>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</si>
  <si>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</si>
  <si>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</si>
  <si>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</si>
  <si>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</si>
  <si>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</si>
  <si>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</si>
  <si>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</si>
  <si>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AGIDA</t>
  </si>
  <si>
    <t>ANADOLU GIDA SANAYİİ A.Ş.</t>
  </si>
  <si>
    <t>ANHYT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</si>
  <si>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</si>
  <si>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</si>
  <si>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</si>
  <si>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</si>
  <si>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</si>
  <si>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</si>
  <si>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</si>
  <si>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</si>
  <si>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</si>
  <si>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</si>
  <si>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</si>
  <si>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</si>
  <si>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</si>
  <si>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</si>
  <si>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</si>
  <si>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</si>
  <si>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</si>
  <si>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</si>
  <si>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</si>
  <si>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</si>
  <si>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</si>
  <si>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</si>
  <si>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</si>
  <si>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</si>
  <si>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</si>
  <si>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</si>
  <si>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</si>
  <si>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</si>
  <si>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BEKO ELEKTRONİK A.Ş.</t>
  </si>
  <si>
    <t>BERDN</t>
  </si>
  <si>
    <t>BERDAN TEKSTİL SANAYİ VE TİCARET A.Ş.</t>
  </si>
  <si>
    <t>BRMEN</t>
  </si>
  <si>
    <t>BİRLİK MENSUCAT TİCARET VE SANAYİ İŞLETMELERİ A.Ş.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</si>
  <si>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</si>
  <si>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</si>
  <si>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</si>
  <si>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</si>
  <si>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</si>
  <si>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</si>
  <si>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</si>
  <si>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BORUSAN BİRLEŞİK BORU FABRİKALARI A.Ş.</t>
  </si>
  <si>
    <t>BRYAT</t>
  </si>
  <si>
    <t>BORUSAN YATIRIM VE PAZARLAMA A.Ş.</t>
  </si>
  <si>
    <t>BFREN</t>
  </si>
  <si>
    <t>BOSCH FREN SİSTEMLERİ SANAYİ VE TİCARET A.Ş.</t>
  </si>
  <si>
    <t>BOSSA</t>
  </si>
  <si>
    <t>BOSSA TİCARET VE SANAYİ  İŞLETMELERİ T.A.Ş.</t>
  </si>
  <si>
    <t>BYSAN</t>
  </si>
  <si>
    <t>BOYASAN TEKSTİL SANAYİ VE TİCARET A.Ş.</t>
  </si>
  <si>
    <t>BRISA</t>
  </si>
  <si>
    <t>BSPRO</t>
  </si>
  <si>
    <t>BSH PROFİLO ELEKTRİKLİ GEREÇLER SANAYİİ A.Ş.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</si>
  <si>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</si>
  <si>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</si>
  <si>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</si>
  <si>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</si>
  <si>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</si>
  <si>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</si>
  <si>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</si>
  <si>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</si>
  <si>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</si>
  <si>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COMUN</t>
  </si>
  <si>
    <t>COMMERCIAL UNION SİGORTA A.Ş.</t>
  </si>
  <si>
    <t>CARSI</t>
  </si>
  <si>
    <t>ÇARŞI BÜYÜK MAĞAZACILIK A.Ş.</t>
  </si>
  <si>
    <t>CBSBO</t>
  </si>
  <si>
    <t>ÇBS BOYA KİMYA SANAYİİ VE TİCARETİ A.Ş.</t>
  </si>
  <si>
    <t>PRTAS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</si>
  <si>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</si>
  <si>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</si>
  <si>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</si>
  <si>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</si>
  <si>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</si>
  <si>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</si>
  <si>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</si>
  <si>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ÇİMBETON HAZIRBETON VE PRE. YAPI ELEM. SAN. VE TİC. A.Ş.</t>
  </si>
  <si>
    <t>CMENT</t>
  </si>
  <si>
    <t>ÇİMENTAŞ İZMİR ÇİMENTO FABRİKASI T.A.Ş.</t>
  </si>
  <si>
    <t>CIMSA</t>
  </si>
  <si>
    <t>ÇİMSA ÇİMENTO SANAYİ VE TİCARET A.Ş.</t>
  </si>
  <si>
    <t>DARDL</t>
  </si>
  <si>
    <t>DARDANEL ÖNENTAŞ GIDA SANAYİ 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</si>
  <si>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</si>
  <si>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</si>
  <si>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</si>
  <si>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</si>
  <si>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</si>
  <si>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</si>
  <si>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</si>
  <si>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</si>
  <si>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</si>
  <si>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</si>
  <si>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</si>
  <si>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</si>
  <si>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</si>
  <si>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</si>
  <si>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</si>
  <si>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</si>
  <si>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</si>
  <si>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DÖKTAŞ DÖKÜMCÜLÜK TİCARET VE SANAYİ A.Ş.</t>
  </si>
  <si>
    <t>DUROF</t>
  </si>
  <si>
    <t>DURAN OFSET MATBAACILIK VE AMBALAJ SANAYİ A.Ş.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</si>
  <si>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</si>
  <si>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</si>
  <si>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</si>
  <si>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</si>
  <si>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</si>
  <si>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</si>
  <si>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</si>
  <si>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</si>
  <si>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EFES</t>
  </si>
  <si>
    <t>EFES SINAİ YATIRIM HOLDİNG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</si>
  <si>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</si>
  <si>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</si>
  <si>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</si>
  <si>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</si>
  <si>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</si>
  <si>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</si>
  <si>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</si>
  <si>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</si>
  <si>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</si>
  <si>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</si>
  <si>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EGIYM</t>
  </si>
  <si>
    <t>EGYO</t>
  </si>
  <si>
    <t>EGS GAYRİMENKUL YATIRIM ORTAKLIĞI A.Ş.</t>
  </si>
  <si>
    <t>EGHOL</t>
  </si>
  <si>
    <t>EGS HOLDİNG A.Ş.</t>
  </si>
  <si>
    <t>EMKEL</t>
  </si>
  <si>
    <t>EMNIS</t>
  </si>
  <si>
    <t>EMİNİŞ AMBALAJ SANAYİ VE TİCARET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</si>
  <si>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</si>
  <si>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</si>
  <si>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</si>
  <si>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</si>
  <si>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</si>
  <si>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</si>
  <si>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</si>
  <si>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</si>
  <si>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EVREN</t>
  </si>
  <si>
    <t>EVREN MENKUL KIYMETLER YATIRIM ORTAKLIĞI A.Ş.</t>
  </si>
  <si>
    <t>FACF</t>
  </si>
  <si>
    <t>FACTOFİNANS ALACAK ALIMI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</si>
  <si>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</si>
  <si>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</si>
  <si>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</si>
  <si>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</si>
  <si>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</si>
  <si>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</si>
  <si>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</si>
  <si>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FINBN</t>
  </si>
  <si>
    <t>FİNANSBANK A.Ş.</t>
  </si>
  <si>
    <t>FROTO</t>
  </si>
  <si>
    <t>FORD OTOMOTİV SANAYİ A.Ş.</t>
  </si>
  <si>
    <t>FRIGO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</si>
  <si>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</si>
  <si>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</si>
  <si>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</si>
  <si>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</si>
  <si>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</si>
  <si>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</si>
  <si>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GIMA</t>
  </si>
  <si>
    <t>GİMA GIDA VE İHTİYAÇ MADDELERİ T.A.Ş.</t>
  </si>
  <si>
    <t>GEDIZ</t>
  </si>
  <si>
    <t>GİMSAN GEDİZ İPLİK VE MENSUCAT SANAYİİ A.Ş.</t>
  </si>
  <si>
    <t>GLMDE</t>
  </si>
  <si>
    <t>GLOBAL MENKUL DEĞERLER A.Ş.</t>
  </si>
  <si>
    <t>GLBYO</t>
  </si>
  <si>
    <t>GLOBAL MENKUL KIYMETLER YATIRIM ORTAKLIĞI A.Ş.</t>
  </si>
  <si>
    <t>GOLDS</t>
  </si>
  <si>
    <t>GOLDAŞ KUYUMCULUK SANAYİ İTHALAT İHRACAT A.Ş.</t>
  </si>
  <si>
    <t>GOODY</t>
  </si>
  <si>
    <t>GOODYEAR LASTİKLERİ T.A.Ş.</t>
  </si>
  <si>
    <t>GORBN</t>
  </si>
  <si>
    <t>GORBON IŞIL SERAMİK A.Ş.</t>
  </si>
  <si>
    <t>GOLTS</t>
  </si>
  <si>
    <t>GSDHO</t>
  </si>
  <si>
    <t>GSD HOLDİNG A.Ş.</t>
  </si>
  <si>
    <t>GUBRF</t>
  </si>
  <si>
    <t>GÜBRE FABRİKALARI T.A.Ş.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</si>
  <si>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</si>
  <si>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</si>
  <si>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</si>
  <si>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</si>
  <si>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</si>
  <si>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</si>
  <si>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</si>
  <si>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</si>
  <si>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</si>
  <si>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</si>
  <si>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</si>
  <si>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</si>
  <si>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</si>
  <si>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IHGYO</t>
  </si>
  <si>
    <t>IHLAS</t>
  </si>
  <si>
    <t>İHLAS HOLDİNG A.Ş.</t>
  </si>
  <si>
    <t>IKTFN</t>
  </si>
  <si>
    <t>İKTİSAT FİNANSAL KİRALAMA A.Ş.</t>
  </si>
  <si>
    <t>INTEM</t>
  </si>
  <si>
    <t>ISGYO</t>
  </si>
  <si>
    <t>İŞ GAYRİMENKUL YATIRIM ORTAKLIĞI A.Ş.</t>
  </si>
  <si>
    <t>ISGEN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</si>
  <si>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</si>
  <si>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</si>
  <si>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</si>
  <si>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</si>
  <si>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</si>
  <si>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</si>
  <si>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</si>
  <si>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</si>
  <si>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</si>
  <si>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</si>
  <si>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</si>
  <si>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</si>
  <si>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</si>
  <si>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</si>
  <si>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</si>
  <si>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</si>
  <si>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</si>
  <si>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</si>
  <si>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</si>
  <si>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KELEBEK MOBİLYA VE KONTRPLAK SANAYİ A.Ş.</t>
  </si>
  <si>
    <t>KENT</t>
  </si>
  <si>
    <t>KENT GIDA MADDELERİ SANAYİİ VE TİCARET A.Ş.</t>
  </si>
  <si>
    <t>KERVT</t>
  </si>
  <si>
    <t>KEREVİTAŞ GIDA SANAYİ VE TİCARET A.Ş.</t>
  </si>
  <si>
    <t>KIPA</t>
  </si>
  <si>
    <t>KİPA KİTLE PAZARLAMA TİCARET VE GIDA SANAYİ A.Ş.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</si>
  <si>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</si>
  <si>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</si>
  <si>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</si>
  <si>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</si>
  <si>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</si>
  <si>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</si>
  <si>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KOTKS</t>
  </si>
  <si>
    <t>KONİTEKS KONFEKSİYON ENDÜSTRİ VE TİCARET A.Ş.</t>
  </si>
  <si>
    <t>KONYA</t>
  </si>
  <si>
    <t>KONYA ÇİMENTO SANAYİİ A.Ş.</t>
  </si>
  <si>
    <t>KORDS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</si>
  <si>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</si>
  <si>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</si>
  <si>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</si>
  <si>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</si>
  <si>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</si>
  <si>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</si>
  <si>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</si>
  <si>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</si>
  <si>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</si>
  <si>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</si>
  <si>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</si>
  <si>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</si>
  <si>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</si>
  <si>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</si>
  <si>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MARET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</si>
  <si>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</si>
  <si>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</si>
  <si>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</si>
  <si>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</si>
  <si>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</si>
  <si>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</si>
  <si>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</si>
  <si>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</si>
  <si>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</si>
  <si>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</si>
  <si>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</si>
  <si>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</si>
  <si>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</si>
  <si>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</si>
  <si>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</si>
  <si>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</si>
  <si>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METAS</t>
  </si>
  <si>
    <t>METAŞ İZMİR METALURJİ FABRİKASI T.A.Ş.</t>
  </si>
  <si>
    <t>MTEKS</t>
  </si>
  <si>
    <t>METEMTEKS TEKSTİL SANAYİ VE TİCARET A.Ş.</t>
  </si>
  <si>
    <t>MIGRS</t>
  </si>
  <si>
    <t>MİGROS TÜRK T.A.Ş.</t>
  </si>
  <si>
    <t>MILYT</t>
  </si>
  <si>
    <t>MİLLİYET GAZETECİLİK A.Ş.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</si>
  <si>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</si>
  <si>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</si>
  <si>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</si>
  <si>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</si>
  <si>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</si>
  <si>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</si>
  <si>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</si>
  <si>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</si>
  <si>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</si>
  <si>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</si>
  <si>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</si>
  <si>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</si>
  <si>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</si>
  <si>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</si>
  <si>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</si>
  <si>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</si>
  <si>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</si>
  <si>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</si>
  <si>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</si>
  <si>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</si>
  <si>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</si>
  <si>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NIGDE</t>
  </si>
  <si>
    <t>OZFIN</t>
  </si>
  <si>
    <t>ÖZ FİNANS FACTORİNG HİZMETLERİ A.Ş.</t>
  </si>
  <si>
    <t>PRKTE</t>
  </si>
  <si>
    <t>PARSN</t>
  </si>
  <si>
    <t>PARSAN MAKİNA PARÇALARI SANAYİİ A.Ş.</t>
  </si>
  <si>
    <t>PASTA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</si>
  <si>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</si>
  <si>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</si>
  <si>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</si>
  <si>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</si>
  <si>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</si>
  <si>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</si>
  <si>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</si>
  <si>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</si>
  <si>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</si>
  <si>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</si>
  <si>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</si>
  <si>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</si>
  <si>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</si>
  <si>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</si>
  <si>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</si>
  <si>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</si>
  <si>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RKSEV</t>
  </si>
  <si>
    <t>RAKS ELEKTRİKLİ EV ALETLERİ SANAYİ VE TİCARET A.Ş.</t>
  </si>
  <si>
    <t>RAKSE</t>
  </si>
  <si>
    <t>RAKS ELEKTRONİK SANAYİ VE TİCARET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</si>
  <si>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</si>
  <si>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</si>
  <si>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</si>
  <si>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</si>
  <si>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</si>
  <si>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</si>
  <si>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</si>
  <si>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</si>
  <si>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</si>
  <si>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</si>
  <si>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</si>
  <si>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</si>
  <si>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</si>
  <si>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</si>
  <si>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</si>
  <si>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</si>
  <si>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</si>
  <si>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</si>
  <si>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</si>
  <si>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</si>
  <si>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</si>
  <si>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</si>
  <si>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</si>
  <si>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</si>
  <si>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T. PİRELLİ KABLO VE SİSTEMLERİ A.Ş.</t>
  </si>
  <si>
    <t>TUDDF</t>
  </si>
  <si>
    <t>DISBA</t>
  </si>
  <si>
    <t>GARAN</t>
  </si>
  <si>
    <t>ISBTR</t>
  </si>
  <si>
    <t>TKBNK</t>
  </si>
  <si>
    <t>TSKB</t>
  </si>
  <si>
    <t>SISE</t>
  </si>
  <si>
    <t>TBORG</t>
  </si>
  <si>
    <t>TACYO</t>
  </si>
  <si>
    <t>TAÇ YATIRIM ORTAKLIĞI A.Ş.</t>
  </si>
  <si>
    <t>TNSAS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</si>
  <si>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</si>
  <si>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</si>
  <si>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</si>
  <si>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</si>
  <si>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</si>
  <si>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</si>
  <si>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</si>
  <si>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TPFAC</t>
  </si>
  <si>
    <t>TOPRAK FACTORİNG A.Ş.</t>
  </si>
  <si>
    <t>TOPFN</t>
  </si>
  <si>
    <t>TOPRAK FİNANSAL KİRALAMA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</si>
  <si>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</si>
  <si>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</si>
  <si>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</si>
  <si>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</si>
  <si>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</si>
  <si>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</si>
  <si>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</si>
  <si>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</si>
  <si>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</si>
  <si>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</si>
  <si>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</si>
  <si>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</si>
  <si>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</si>
  <si>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</si>
  <si>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</si>
  <si>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</si>
  <si>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</si>
  <si>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</si>
  <si>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</si>
  <si>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</si>
  <si>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</si>
  <si>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UNTAR</t>
  </si>
  <si>
    <t>ÜNAL TARIM ÜRÜNLERİ İHRACAT VE SANAYİ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</si>
  <si>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</si>
  <si>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</si>
  <si>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</si>
  <si>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</si>
  <si>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</si>
  <si>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</si>
  <si>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</si>
  <si>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</si>
  <si>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</si>
  <si>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</si>
  <si>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</si>
  <si>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VAN-ET ENTEGRE ET SANAYİ VE TİCARET A.Ş.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</si>
  <si>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</si>
  <si>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</si>
  <si>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</si>
  <si>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</si>
  <si>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</si>
  <si>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</si>
  <si>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</si>
  <si>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</si>
  <si>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</si>
  <si>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</si>
  <si>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</si>
  <si>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</si>
  <si>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</si>
  <si>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</si>
  <si>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</si>
  <si>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</si>
  <si>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</si>
  <si>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</si>
  <si>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</si>
  <si>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</si>
  <si>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</si>
  <si>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</si>
  <si>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AKSU ENERJİ VE TİCARET A.Ş.</t>
  </si>
  <si>
    <t>ALARKO GAYRİMENKUL YATIRIM ORTAKLIĞI A.Ş.</t>
  </si>
  <si>
    <t>ALYAG</t>
  </si>
  <si>
    <t>ALTINYAĞ KOMBİNALARI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</si>
  <si>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</si>
  <si>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</si>
  <si>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</si>
  <si>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</si>
  <si>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</si>
  <si>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DERİMOD KONFEKSİYON AYAKKABI DERİ SAN. VE TİC. A.Ş.</t>
  </si>
  <si>
    <t>EGS EGESER GİYİM SANAYİ İÇ VE DIŞ TİCARET A.Ş.</t>
  </si>
  <si>
    <t>İHLAS GAYRİMENKUL YATIRIM ORTAKLIĞI A.Ş.</t>
  </si>
  <si>
    <t>KARSAN OTOMOTİV SANAYİİ VE TİCARET A.Ş.</t>
  </si>
  <si>
    <t>LOGO</t>
  </si>
  <si>
    <t>LOGO YAZILIM SANAYİ VE TİCARET A.Ş.</t>
  </si>
  <si>
    <t>SODA SANAYİİ A.Ş.</t>
  </si>
  <si>
    <t>ZOREN</t>
  </si>
  <si>
    <t>ZORLU ENERJİ ELEKTRİK ÜRETİMİ OTOPRODÜKTÖR GRUBU A.Ş.</t>
  </si>
  <si>
    <t>IPMAT</t>
  </si>
  <si>
    <t>İPEK MATBAACILIK SANAYİ VE TİCARET A.Ş.</t>
  </si>
  <si>
    <t>AKENR</t>
  </si>
  <si>
    <t>AK ENERJİ ELEKTRİK ÜRETİMİ OTOPRODÜKTÖR GRUBU A.Ş.</t>
  </si>
  <si>
    <t>AYEN</t>
  </si>
  <si>
    <t>AYEN ENERJİ A.Ş.</t>
  </si>
  <si>
    <t>VKFRS</t>
  </si>
  <si>
    <t>VAKIF RİSK SERMAYESİ YATIRIM ORTAKLIĞI A.Ş.</t>
  </si>
  <si>
    <t>AEFES</t>
  </si>
  <si>
    <t>ANADOLU EFES BİRACILIK VE MALT SANAYİİ A.Ş.</t>
  </si>
  <si>
    <t>AKSA AKRİLİK KİMYA SANAYİ A.Ş.</t>
  </si>
  <si>
    <t>DOĞAN BURDA RİZZOLİ DERGİ YAYINCILIK VE PAZARLAMA A.Ş.</t>
  </si>
  <si>
    <t>ESCOM</t>
  </si>
  <si>
    <t>ESCORT COMPUTER ELEKTRONİK SANAYİ VE TİCARET A.Ş.</t>
  </si>
  <si>
    <t>FVORI</t>
  </si>
  <si>
    <t>FAVORİ DİNLENME YERLERİ A.Ş.</t>
  </si>
  <si>
    <t>MNDRS</t>
  </si>
  <si>
    <t>MENDERES TEKSTİL SANAYİ VE TİCARET A.Ş.</t>
  </si>
  <si>
    <t>PETUN</t>
  </si>
  <si>
    <t>PINAR ENTEGRE ET VE UN SANAYİ A.Ş.</t>
  </si>
  <si>
    <t>SASA DUPONT SABANCI POLYESTER SANAYİ A.Ş.</t>
  </si>
  <si>
    <t>TCELL</t>
  </si>
  <si>
    <t>TURKCELL İLETİŞİM HİZMETLERİ A.Ş.</t>
  </si>
  <si>
    <t>TEKTU</t>
  </si>
  <si>
    <t>TEK-ART TURİZM A.Ş.</t>
  </si>
  <si>
    <t>SANKO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</si>
  <si>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</si>
  <si>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</si>
  <si>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</si>
  <si>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</si>
  <si>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</si>
  <si>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</si>
  <si>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</si>
  <si>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LİNK BİLGİSAYAR SİST. YAZILIMI VE DONANIMI SAN. VE TİC. A.Ş.</t>
  </si>
  <si>
    <t>SODA</t>
  </si>
  <si>
    <t>YKSGR</t>
  </si>
  <si>
    <t>YAPI KREDİ SİGORTA A.Ş.</t>
  </si>
  <si>
    <t>HAZNEDAR REFRAKTER SANAYİİ A.Ş.</t>
  </si>
  <si>
    <t>CAMİŞ LOJİSTİK HİZMETLERİ VE TİCARET A.Ş.</t>
  </si>
  <si>
    <t>YAZICILAR HOLDİNG A.Ş.</t>
  </si>
  <si>
    <t>CEYTAŞ MADENCİLİK  TEKSTİL SANAYİ VE TİCARET A.Ş.</t>
  </si>
  <si>
    <t>IŞIKLAR AMBALAJ SANAYİİ VE TİCARET A.Ş.</t>
  </si>
  <si>
    <t>PASTAVİLLA MAKARNACILIK SANAYİ VE TİCARET A.Ş.</t>
  </si>
  <si>
    <t>TÜMTEKS TEKSTİL SANAYİ VE TİCARET A.Ş.</t>
  </si>
  <si>
    <t>TANSAŞ PERAKENDE MAĞAZACILIK TİC. A.Ş.</t>
  </si>
  <si>
    <t>SYBYO</t>
  </si>
  <si>
    <t>CMLOJ</t>
  </si>
  <si>
    <t>GRGYO</t>
  </si>
  <si>
    <t>GARANTİ GAYRİMENKUL YATIRIM ORTAKLIĞI A.Ş.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</si>
  <si>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</si>
  <si>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</si>
  <si>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</si>
  <si>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</si>
  <si>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</si>
  <si>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DENİZ YATIRIM ORTAKLIĞI A.Ş.</t>
  </si>
  <si>
    <t>GSRAY</t>
  </si>
  <si>
    <t>PARK ELEKTRİK MADENCİLİK SANAYİ VE TİCARET A.Ş.</t>
  </si>
  <si>
    <t>TUKAŞ GIDA SANAYİ VE TİCARET A.Ş.</t>
  </si>
  <si>
    <t>DYO BOYA FABRİKALARI SANAYİ VE TİCARET A.Ş.</t>
  </si>
  <si>
    <t>GARANTİ FAKTORİNG HİZMETLERİ A.Ş.</t>
  </si>
  <si>
    <t>8.0a</t>
  </si>
  <si>
    <t>ENKAI</t>
  </si>
  <si>
    <t>ENKA İNŞAAT VE SANAYİ A.Ş.</t>
  </si>
  <si>
    <t>GALATASARAY SPORTİF SINAİ VE TİCARİ YATIRIMLAR A.Ş.</t>
  </si>
  <si>
    <t>METUR</t>
  </si>
  <si>
    <t>METEMTUR OTELCİLİK VE TURİZM İŞLETMELERİ A.Ş.</t>
  </si>
  <si>
    <t>EMEK ELEKTRİK ENDÜSTRİSİ A.Ş.</t>
  </si>
  <si>
    <t>TEKSTİL FİNANSAL KİRALAMA A.Ş.</t>
  </si>
  <si>
    <t>TEKFK</t>
  </si>
  <si>
    <t>GARFA</t>
  </si>
  <si>
    <t>DYOBY</t>
  </si>
  <si>
    <t>DNZYO</t>
  </si>
  <si>
    <t>ALTINYILDIZ MENSUCAT VE KONFEKSİYON FAB. A.Ş.</t>
  </si>
  <si>
    <t>BRİSA BRIDGESTONE SABANCI LASTİK SAN. VE TİC. A.Ş.</t>
  </si>
  <si>
    <t>T. DIŞ TİCARET BANKASI A.Ş.</t>
  </si>
  <si>
    <t>ECZACIBAŞI İLAÇ SANAYİ VE TİCARET A.Ş.</t>
  </si>
  <si>
    <t>FRİGO-PAK GIDA MADDELERİ SANAYİ VE TİCARET A.Ş.</t>
  </si>
  <si>
    <t>T. GARANTİ BANKASI A.Ş.</t>
  </si>
  <si>
    <t>T. İŞ BANKASI A.Ş.</t>
  </si>
  <si>
    <t>KORDSA SABANCI DUPONT END. İPL. VE KORD B. SAN. VE TİC .A.Ş.</t>
  </si>
  <si>
    <t>KOZAD</t>
  </si>
  <si>
    <t>KOZA DAVETİYE MAĞAZA İŞLETMELERİ VE İHRACAT A.Ş.</t>
  </si>
  <si>
    <t>SANKO PAZARLAMA İTHALAT İHRACAT A.Ş.</t>
  </si>
  <si>
    <t>T. ŞİŞE VE CAM FABRİKALARI A.Ş.</t>
  </si>
  <si>
    <t>T. TUBORG BİRA VE MALT SANAYİİ A.Ş.</t>
  </si>
  <si>
    <t>TİRE KUTSAN OLUKLU MUKAVVA KUTU VE KAĞIT SANAYİ A.Ş.</t>
  </si>
  <si>
    <t>T. KALKINMA BANKASI A.Ş.</t>
  </si>
  <si>
    <t>T. SINAİ KALKINMA BANKASI A.Ş.</t>
  </si>
  <si>
    <t>T. DEMİR DÖKÜM FABRİKALARI A.Ş.</t>
  </si>
  <si>
    <t>UKİ ULUSLARARASI KONFEKSİYON İMALAT VE TİCARET A.Ş.</t>
  </si>
  <si>
    <t>YATAŞ YATAK VE YORGAN SANAYİ TİCARET A.Ş.</t>
  </si>
  <si>
    <t>İŞ FİNANSAL KİRALAMA A.Ş.</t>
  </si>
  <si>
    <t>ALCATEL TELETAŞ TELEKOMÜNİKASYON ENDÜSTRİ TİCARET A.Ş.</t>
  </si>
  <si>
    <t>ANADOLU HAYAT EMEKLİLİK A.Ş.</t>
  </si>
  <si>
    <t>EDİP İPLİK SANAYİ VE TİCARET A.Ş.</t>
  </si>
  <si>
    <t>FİNANS YATIRIM ORTAKLIĞI A.Ş.</t>
  </si>
  <si>
    <t>GEREL</t>
  </si>
  <si>
    <t>GERSAN ELEKTRİK TİCARET VE SANAYİ A.Ş.</t>
  </si>
  <si>
    <t>GÖLTAŞ GÖLLER BÖLGESİ ÇİMENTO SANAYİ VE TİCARET A.Ş.</t>
  </si>
  <si>
    <t>İNTEMA İNŞAAT VE TESİSAT MALZEMELERİ YATIRIM VE PAZARLAMA A.Ş.</t>
  </si>
  <si>
    <t>MARET MARMARA BESİCİLİK VE ET SANAYİ VE TİCARET A.Ş.</t>
  </si>
  <si>
    <t>MİLPA TİCARİ VE SINAİ ÜRÜNLER PAZARLAMA SANAYİ VE TİCARET A.Ş.</t>
  </si>
  <si>
    <t>NORTEL NETWORKS NETAŞ TELEKOMÜNİKASYON A.Ş.</t>
  </si>
  <si>
    <t>OYSA ÇİMENTO SANAYİİ VE TİCARET A.Ş.</t>
  </si>
  <si>
    <t>OLMUKSA INTERNATIONAL PAPER-SABANCI AMBALAJ SANAYİ VE TİCARET A.Ş.</t>
  </si>
  <si>
    <t>SARKUYSAN ELEKTROLİTİK BAKIR SANAYİİ VE TİCARET A.Ş.</t>
  </si>
  <si>
    <t>SÖKTAŞ TEKSTİL SANAYİ VE TİCARET A.Ş.</t>
  </si>
  <si>
    <t>TSKB  YATIRIM ORTAKLIĞI A.Ş.</t>
  </si>
  <si>
    <t>ÇBS PRİNTAŞ BASKI MÜREKKEPLERİ VE GEREÇLERİ SANAYİ A.Ş.</t>
  </si>
  <si>
    <t>Bağımsız Denetim'den</t>
  </si>
  <si>
    <t>Geçmemiş</t>
  </si>
  <si>
    <t>30.09.2003</t>
  </si>
  <si>
    <t>30.09.2002</t>
  </si>
  <si>
    <t xml:space="preserve">    1. 2002 Yılı Zararı</t>
  </si>
  <si>
    <t xml:space="preserve">    2. 2001 Yılı Zararı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</si>
</sst>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TL&quot;;\-#,##0&quot;TL&quot;"/>
    <numFmt numFmtId="165" formatCode="#,##0&quot;TL&quot;;[Red]\-#,##0&quot;TL&quot;"/>
    <numFmt numFmtId="166" formatCode="#,##0.00&quot;TL&quot;;\-#,##0.00&quot;TL&quot;"/>
    <numFmt numFmtId="167" formatCode="#,##0.00&quot;TL&quot;;[Red]\-#,##0.00&quot;TL&quot;"/>
    <numFmt numFmtId="168" formatCode="dd\.mm\.yyyy"/>
    <numFmt numFmtId="169" formatCode="dd\.mmm\.yy"/>
    <numFmt numFmtId="170" formatCode="dd\.mmm"/>
    <numFmt numFmtId="171" formatCode="mmm\.yy"/>
    <numFmt numFmtId="172" formatCode="dd\.mm\.yyyy\ h:mm"/>
    <numFmt numFmtId="173" formatCode="dd/mm/yy"/>
    <numFmt numFmtId="174" formatCode="dd/mm/yy\ h:mm"/>
    <numFmt numFmtId="175" formatCode="d/m/yyyy"/>
    <numFmt numFmtId="176" formatCode="d\-mmm\-yy"/>
    <numFmt numFmtId="177" formatCode="d\-mmm"/>
    <numFmt numFmtId="178" formatCode="mmm\-yy"/>
    <numFmt numFmtId="179" formatCode="d/m/yyyy\ h:mm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\.m\.yy"/>
    <numFmt numFmtId="189" formatCode="d\.m\.yy\ h:mm"/>
    <numFmt numFmtId="190" formatCode="#,##0;\(0,000\)"/>
    <numFmt numFmtId="191" formatCode="#,##0;\(0.000\)"/>
    <numFmt numFmtId="192" formatCode="#,##0;\(#,##0\)"/>
    <numFmt numFmtId="193" formatCode="@\ \ \ \ "/>
    <numFmt numFmtId="194" formatCode="@\ \ "/>
    <numFmt numFmtId="195" formatCode="#,###;@\ \ "/>
    <numFmt numFmtId="196" formatCode="#,###;\ \ @\ \ "/>
    <numFmt numFmtId="197" formatCode="#,###;\ \ \ \ @\ \ "/>
    <numFmt numFmtId="198" formatCode="#,###;\ \ \ @\ \ "/>
    <numFmt numFmtId="199" formatCode="#,###;@\ "/>
    <numFmt numFmtId="200" formatCode="#,###;@"/>
    <numFmt numFmtId="201" formatCode="#,##0_);[Red]\(#,##0\);;"/>
    <numFmt numFmtId="202" formatCode="_-* #,##0&quot;TL&quot;_-;\-* #,##0&quot;TL&quot;_-;_-* &quot;-&quot;&quot;TL&quot;_-;_-@_-"/>
    <numFmt numFmtId="203" formatCode="_-* #,##0_T_L_-;\-* #,##0_T_L_-;_-* &quot;-&quot;_T_L_-;_-@_-"/>
    <numFmt numFmtId="204" formatCode="_-* #,##0.00&quot;TL&quot;_-;\-* #,##0.00&quot;TL&quot;_-;_-* &quot;-&quot;??&quot;TL&quot;_-;_-@_-"/>
    <numFmt numFmtId="205" formatCode="_-* #,##0.00_T_L_-;\-* #,##0.00_T_L_-;_-* &quot;-&quot;??_T_L_-;_-@_-"/>
    <numFmt numFmtId="206" formatCode="#,##0_);[Red]\(#,##0\);"/>
    <numFmt numFmtId="207" formatCode="\ \ \ \ \ @"/>
  </numFmts>
  <fonts count="2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color indexed="10"/>
      <name val="Arial Tur"/>
      <family val="0"/>
    </font>
    <font>
      <i/>
      <sz val="8"/>
      <color indexed="8"/>
      <name val="Arial Tur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9"/>
      <name val="Arial Tur"/>
      <family val="2"/>
    </font>
    <font>
      <b/>
      <sz val="8"/>
      <color indexed="48"/>
      <name val="Arial Tur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81" fontId="6" fillId="0" borderId="0" xfId="0" applyNumberFormat="1" applyFont="1" applyBorder="1" applyAlignment="1" applyProtection="1">
      <alignment horizontal="centerContinuous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 quotePrefix="1">
      <alignment horizontal="left" vertical="center"/>
      <protection/>
    </xf>
    <xf numFmtId="207" fontId="5" fillId="0" borderId="0" xfId="0" applyNumberFormat="1" applyFont="1" applyBorder="1" applyAlignment="1" applyProtection="1">
      <alignment horizontal="centerContinuous" vertical="center"/>
      <protection/>
    </xf>
    <xf numFmtId="181" fontId="8" fillId="0" borderId="0" xfId="0" applyNumberFormat="1" applyFont="1" applyBorder="1" applyAlignment="1" applyProtection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centerContinuous" vertical="center"/>
      <protection hidden="1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/>
    </xf>
    <xf numFmtId="181" fontId="8" fillId="0" borderId="0" xfId="0" applyNumberFormat="1" applyFont="1" applyAlignment="1" applyProtection="1">
      <alignment vertical="center"/>
      <protection locked="0"/>
    </xf>
    <xf numFmtId="181" fontId="6" fillId="0" borderId="0" xfId="0" applyNumberFormat="1" applyFont="1" applyAlignment="1" applyProtection="1">
      <alignment vertical="center"/>
      <protection locked="0"/>
    </xf>
    <xf numFmtId="181" fontId="11" fillId="0" borderId="0" xfId="0" applyNumberFormat="1" applyFont="1" applyBorder="1" applyAlignment="1" applyProtection="1">
      <alignment horizontal="centerContinuous" vertical="center"/>
      <protection/>
    </xf>
    <xf numFmtId="192" fontId="6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/>
    </xf>
    <xf numFmtId="181" fontId="5" fillId="0" borderId="0" xfId="0" applyNumberFormat="1" applyFont="1" applyBorder="1" applyAlignment="1" applyProtection="1" quotePrefix="1">
      <alignment horizontal="left" vertical="center"/>
      <protection hidden="1"/>
    </xf>
    <xf numFmtId="181" fontId="7" fillId="0" borderId="0" xfId="0" applyNumberFormat="1" applyFont="1" applyBorder="1" applyAlignment="1" applyProtection="1" quotePrefix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181" fontId="5" fillId="0" borderId="0" xfId="0" applyNumberFormat="1" applyFont="1" applyAlignment="1" applyProtection="1">
      <alignment vertical="center"/>
      <protection hidden="1"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11" fillId="0" borderId="0" xfId="0" applyNumberFormat="1" applyFont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206" fontId="7" fillId="0" borderId="0" xfId="0" applyNumberFormat="1" applyFont="1" applyBorder="1" applyAlignment="1" applyProtection="1" quotePrefix="1">
      <alignment horizontal="left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 locked="0"/>
    </xf>
    <xf numFmtId="181" fontId="7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/>
      <protection hidden="1" locked="0"/>
    </xf>
    <xf numFmtId="0" fontId="12" fillId="0" borderId="0" xfId="0" applyFont="1" applyAlignment="1" applyProtection="1">
      <alignment horizontal="left"/>
      <protection locked="0"/>
    </xf>
    <xf numFmtId="181" fontId="12" fillId="0" borderId="0" xfId="0" applyNumberFormat="1" applyFont="1" applyBorder="1" applyAlignment="1" applyProtection="1">
      <alignment horizontal="right" vertical="center"/>
      <protection hidden="1" locked="0"/>
    </xf>
    <xf numFmtId="192" fontId="6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/>
    </xf>
    <xf numFmtId="192" fontId="6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>
      <alignment horizontal="centerContinuous"/>
    </xf>
    <xf numFmtId="181" fontId="7" fillId="0" borderId="0" xfId="0" applyNumberFormat="1" applyFont="1" applyBorder="1" applyAlignment="1" applyProtection="1">
      <alignment horizontal="right" vertical="center"/>
      <protection locked="0"/>
    </xf>
    <xf numFmtId="181" fontId="13" fillId="0" borderId="0" xfId="0" applyNumberFormat="1" applyFont="1" applyBorder="1" applyAlignment="1" applyProtection="1" quotePrefix="1">
      <alignment horizontal="right" vertical="center"/>
      <protection locked="0"/>
    </xf>
    <xf numFmtId="200" fontId="6" fillId="0" borderId="0" xfId="0" applyNumberFormat="1" applyFont="1" applyBorder="1" applyAlignment="1" applyProtection="1" quotePrefix="1">
      <alignment horizontal="right" vertical="center"/>
      <protection/>
    </xf>
    <xf numFmtId="192" fontId="7" fillId="0" borderId="1" xfId="0" applyNumberFormat="1" applyFont="1" applyBorder="1" applyAlignment="1" applyProtection="1" quotePrefix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1" fontId="15" fillId="0" borderId="0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 locked="0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7" fillId="0" borderId="0" xfId="0" applyNumberFormat="1" applyFont="1" applyAlignment="1" applyProtection="1" quotePrefix="1">
      <alignment horizontal="left" vertical="center"/>
      <protection/>
    </xf>
    <xf numFmtId="1" fontId="15" fillId="0" borderId="0" xfId="0" applyNumberFormat="1" applyFont="1" applyFill="1" applyBorder="1" applyAlignment="1" applyProtection="1" quotePrefix="1">
      <alignment horizontal="left" vertical="center"/>
      <protection/>
    </xf>
    <xf numFmtId="181" fontId="17" fillId="0" borderId="0" xfId="0" applyNumberFormat="1" applyFont="1" applyBorder="1" applyAlignment="1" applyProtection="1">
      <alignment horizontal="centerContinuous" vertical="center"/>
      <protection/>
    </xf>
    <xf numFmtId="181" fontId="11" fillId="0" borderId="0" xfId="0" applyNumberFormat="1" applyFont="1" applyBorder="1" applyAlignment="1" applyProtection="1">
      <alignment horizontal="left" vertical="center"/>
      <protection/>
    </xf>
    <xf numFmtId="192" fontId="19" fillId="0" borderId="0" xfId="0" applyNumberFormat="1" applyFont="1" applyBorder="1" applyAlignment="1" applyProtection="1">
      <alignment horizontal="left" vertical="center"/>
      <protection hidden="1"/>
    </xf>
    <xf numFmtId="192" fontId="19" fillId="0" borderId="0" xfId="0" applyNumberFormat="1" applyFont="1" applyBorder="1" applyAlignment="1" applyProtection="1">
      <alignment vertical="center"/>
      <protection hidden="1"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 quotePrefix="1">
      <alignment horizontal="left" vertical="center"/>
      <protection locked="0"/>
    </xf>
    <xf numFmtId="0" fontId="17" fillId="0" borderId="0" xfId="0" applyFont="1" applyAlignment="1" applyProtection="1">
      <alignment vertical="center"/>
      <protection/>
    </xf>
    <xf numFmtId="207" fontId="16" fillId="0" borderId="0" xfId="0" applyNumberFormat="1" applyFont="1" applyBorder="1" applyAlignment="1" applyProtection="1" quotePrefix="1">
      <alignment horizontal="centerContinuous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200" fontId="17" fillId="0" borderId="0" xfId="0" applyNumberFormat="1" applyFont="1" applyBorder="1" applyAlignment="1" applyProtection="1" quotePrefix="1">
      <alignment horizontal="right" vertical="center"/>
      <protection locked="0"/>
    </xf>
    <xf numFmtId="0" fontId="18" fillId="0" borderId="0" xfId="0" applyFont="1" applyBorder="1" applyAlignment="1" applyProtection="1" quotePrefix="1">
      <alignment horizontal="left" vertical="center"/>
      <protection/>
    </xf>
    <xf numFmtId="192" fontId="18" fillId="0" borderId="1" xfId="0" applyNumberFormat="1" applyFont="1" applyBorder="1" applyAlignment="1" applyProtection="1" quotePrefix="1">
      <alignment horizontal="right" vertical="center"/>
      <protection locked="0"/>
    </xf>
    <xf numFmtId="181" fontId="20" fillId="0" borderId="0" xfId="0" applyNumberFormat="1" applyFont="1" applyBorder="1" applyAlignment="1" applyProtection="1">
      <alignment horizontal="left" vertical="center"/>
      <protection hidden="1"/>
    </xf>
    <xf numFmtId="0" fontId="21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6"/>
  <sheetViews>
    <sheetView showGridLines="0" tabSelected="1" zoomScale="110" zoomScaleNormal="110" workbookViewId="0" topLeftCell="A1">
      <selection activeCell="A38" sqref="A38"/>
    </sheetView>
  </sheetViews>
  <sheetFormatPr defaultColWidth="9.140625" defaultRowHeight="12.75"/>
  <cols>
    <col min="1" max="1" width="43.00390625" style="12" customWidth="1"/>
    <col min="2" max="2" width="12.7109375" style="37" customWidth="1"/>
    <col min="3" max="3" width="12.7109375" style="12" customWidth="1"/>
    <col min="4" max="4" width="11.28125" style="26" bestFit="1" customWidth="1"/>
    <col min="5" max="5" width="7.8515625" style="38" customWidth="1"/>
    <col min="6" max="6" width="9.140625" style="12" customWidth="1"/>
    <col min="7" max="7" width="3.57421875" style="12" customWidth="1"/>
    <col min="8" max="8" width="15.140625" style="12" customWidth="1"/>
    <col min="9" max="16384" width="9.140625" style="12" customWidth="1"/>
  </cols>
  <sheetData>
    <row r="1" spans="1:33" ht="14.25" customHeight="1">
      <c r="A1" s="7" t="str">
        <f>IF(ISERROR(INDEX($A$248:$B$598,MATCH($D$1,$A$248:$A$598,0),2)),"HİSSE KODUNUZ HATALI!",INDEX($A$248:$B$598,MATCH($D$1,$A$248:$A$598,0),2))</f>
        <v>MERKO GIDA SANAYİ VE TİCARET A.Ş.</v>
      </c>
      <c r="B1" s="39"/>
      <c r="C1" s="8"/>
      <c r="D1" s="9" t="s">
        <v>478</v>
      </c>
      <c r="E1" s="52" t="str">
        <f ca="1">INFO("release")</f>
        <v>9.0</v>
      </c>
      <c r="F1" s="10"/>
      <c r="G1" s="10"/>
      <c r="H1" s="11"/>
      <c r="AB1" s="13"/>
      <c r="AC1" s="14"/>
      <c r="AF1" s="14"/>
      <c r="AG1" s="14"/>
    </row>
    <row r="2" spans="1:8" ht="9.75" customHeight="1">
      <c r="A2" s="57"/>
      <c r="B2" s="58" t="s">
        <v>767</v>
      </c>
      <c r="C2" s="50"/>
      <c r="D2" s="51"/>
      <c r="E2" s="53" t="s">
        <v>718</v>
      </c>
      <c r="F2" s="10"/>
      <c r="G2" s="10"/>
      <c r="H2" s="10"/>
    </row>
    <row r="3" spans="1:8" ht="9" customHeight="1">
      <c r="A3" s="59"/>
      <c r="B3" s="60" t="s">
        <v>768</v>
      </c>
      <c r="C3" s="60" t="s">
        <v>768</v>
      </c>
      <c r="D3" s="15"/>
      <c r="E3" s="16"/>
      <c r="F3" s="10"/>
      <c r="G3" s="10"/>
      <c r="H3" s="10"/>
    </row>
    <row r="4" spans="1:8" ht="9.75" customHeight="1">
      <c r="A4" s="61" t="s">
        <v>1</v>
      </c>
      <c r="B4" s="62" t="s">
        <v>769</v>
      </c>
      <c r="C4" s="62" t="s">
        <v>770</v>
      </c>
      <c r="D4" s="18"/>
      <c r="E4" s="19"/>
      <c r="F4" s="10"/>
      <c r="G4" s="10"/>
      <c r="H4" s="10"/>
    </row>
    <row r="5" spans="1:8" ht="9.75" customHeight="1">
      <c r="A5" s="2" t="s">
        <v>2</v>
      </c>
      <c r="B5" s="54">
        <f>SUM(B6,B10,B16,B23,B30,B39)</f>
        <v>63948269</v>
      </c>
      <c r="C5" s="54">
        <f>SUM(C6,C10,C16,C23,C30,C39)</f>
        <v>63086421</v>
      </c>
      <c r="D5" s="19"/>
      <c r="E5" s="20"/>
      <c r="F5" s="10"/>
      <c r="G5" s="10"/>
      <c r="H5" s="10"/>
    </row>
    <row r="6" spans="1:8" ht="9.75" customHeight="1">
      <c r="A6" s="2" t="s">
        <v>3</v>
      </c>
      <c r="B6" s="54">
        <f>SUM(B7:B9)</f>
        <v>1270634</v>
      </c>
      <c r="C6" s="54">
        <f>SUM(C7:C9)</f>
        <v>2559671</v>
      </c>
      <c r="D6" s="21"/>
      <c r="E6" s="20"/>
      <c r="F6" s="10"/>
      <c r="G6" s="10"/>
      <c r="H6" s="10"/>
    </row>
    <row r="7" spans="1:8" ht="9.75" customHeight="1">
      <c r="A7" s="2" t="s">
        <v>4</v>
      </c>
      <c r="B7" s="55">
        <v>113716</v>
      </c>
      <c r="C7" s="55">
        <v>128710</v>
      </c>
      <c r="D7" s="22">
        <f>IF(OR(ISTEXT(C7),ISTEXT(B7)),"Text girmeyiniz!",IF(OR(B7&lt;0,C7&lt;0),"Lütfen, artı rakam giriniz!",""))</f>
      </c>
      <c r="E7" s="20"/>
      <c r="F7" s="10"/>
      <c r="G7" s="10"/>
      <c r="H7" s="10"/>
    </row>
    <row r="8" spans="1:8" ht="9.75" customHeight="1">
      <c r="A8" s="2" t="s">
        <v>5</v>
      </c>
      <c r="B8" s="55">
        <v>1114079</v>
      </c>
      <c r="C8" s="55">
        <v>2423203</v>
      </c>
      <c r="D8" s="22">
        <f>IF(OR(ISTEXT(C8),ISTEXT(B8)),"Text girmeyiniz!",IF(OR(B8&lt;0,C8&lt;0),"Lütfen, artı rakam giriniz!",""))</f>
      </c>
      <c r="E8" s="20"/>
      <c r="F8" s="10"/>
      <c r="G8" s="10"/>
      <c r="H8" s="10"/>
    </row>
    <row r="9" spans="1:8" ht="9.75" customHeight="1">
      <c r="A9" s="2" t="s">
        <v>6</v>
      </c>
      <c r="B9" s="55">
        <v>42839</v>
      </c>
      <c r="C9" s="55">
        <v>7758</v>
      </c>
      <c r="D9" s="22">
        <f>IF(OR(ISTEXT(C9),ISTEXT(B9)),"Text girmeyiniz!",IF(OR(B9&lt;0,C9&lt;0),"Lütfen, artı rakam giriniz!",""))</f>
      </c>
      <c r="E9" s="20"/>
      <c r="F9" s="10"/>
      <c r="G9" s="10"/>
      <c r="H9" s="10"/>
    </row>
    <row r="10" spans="1:5" ht="9.75" customHeight="1">
      <c r="A10" s="2" t="s">
        <v>7</v>
      </c>
      <c r="B10" s="54">
        <f>SUM(B11:B15)</f>
        <v>0</v>
      </c>
      <c r="C10" s="54">
        <f>SUM(C11:C15)</f>
        <v>300263</v>
      </c>
      <c r="D10" s="23"/>
      <c r="E10" s="20"/>
    </row>
    <row r="11" spans="1:5" ht="9.75" customHeight="1">
      <c r="A11" s="2" t="s">
        <v>8</v>
      </c>
      <c r="B11" s="55">
        <v>0</v>
      </c>
      <c r="C11" s="55">
        <v>0</v>
      </c>
      <c r="D11" s="22">
        <f>IF(OR(ISTEXT(C11),ISTEXT(B11)),"Text girmeyiniz!",IF(OR(B11&lt;0,C11&lt;0),"Lütfen, artı rakam giriniz!",""))</f>
      </c>
      <c r="E11" s="20"/>
    </row>
    <row r="12" spans="1:5" ht="9.75" customHeight="1">
      <c r="A12" s="2" t="s">
        <v>9</v>
      </c>
      <c r="B12" s="55">
        <v>0</v>
      </c>
      <c r="C12" s="55">
        <v>0</v>
      </c>
      <c r="D12" s="22">
        <f>IF(OR(ISTEXT(C12),ISTEXT(B12)),"Text girmeyiniz!",IF(OR(B12&lt;0,C12&lt;0),"Lütfen, artı rakam giriniz!",""))</f>
      </c>
      <c r="E12" s="20"/>
    </row>
    <row r="13" spans="1:5" ht="9.75" customHeight="1">
      <c r="A13" s="2" t="s">
        <v>10</v>
      </c>
      <c r="B13" s="55">
        <v>0</v>
      </c>
      <c r="C13" s="55">
        <v>300263</v>
      </c>
      <c r="D13" s="22">
        <f>IF(OR(ISTEXT(C13),ISTEXT(B13)),"Text girmeyiniz!",IF(OR(B13&lt;0,C13&lt;0),"Lütfen, artı rakam giriniz!",""))</f>
      </c>
      <c r="E13" s="20"/>
    </row>
    <row r="14" spans="1:5" ht="9.75" customHeight="1">
      <c r="A14" s="2" t="s">
        <v>11</v>
      </c>
      <c r="B14" s="55">
        <v>0</v>
      </c>
      <c r="C14" s="55">
        <v>0</v>
      </c>
      <c r="D14" s="22">
        <f>IF(OR(ISTEXT(C14),ISTEXT(B14)),"Text girmeyiniz!",IF(OR(B14&lt;0,C14&lt;0),"Lütfen, artı rakam giriniz!",""))</f>
      </c>
      <c r="E14" s="20"/>
    </row>
    <row r="15" spans="1:5" ht="9.75" customHeight="1">
      <c r="A15" s="2" t="s">
        <v>12</v>
      </c>
      <c r="B15" s="55">
        <v>0</v>
      </c>
      <c r="C15" s="55">
        <v>0</v>
      </c>
      <c r="D15" s="22">
        <f>IF(OR(ISTEXT(C15),ISTEXT(B15)),"Text girmeyiniz!",IF(OR(B15&gt;0,C15&gt;0),"Lütfen, eksi rakam giriniz!",""))</f>
      </c>
      <c r="E15" s="20"/>
    </row>
    <row r="16" spans="1:5" ht="9.75" customHeight="1">
      <c r="A16" s="2" t="s">
        <v>13</v>
      </c>
      <c r="B16" s="54">
        <f>SUM(B17:B22)</f>
        <v>12783484</v>
      </c>
      <c r="C16" s="54">
        <f>SUM(C17:C22)</f>
        <v>11096578</v>
      </c>
      <c r="D16" s="24"/>
      <c r="E16" s="20"/>
    </row>
    <row r="17" spans="1:5" ht="9.75" customHeight="1">
      <c r="A17" s="2" t="s">
        <v>14</v>
      </c>
      <c r="B17" s="55">
        <v>12736469</v>
      </c>
      <c r="C17" s="55">
        <v>10825069</v>
      </c>
      <c r="D17" s="22">
        <f>IF(OR(ISTEXT(C17),ISTEXT(B17)),"Text girmeyiniz!",IF(OR(B17&lt;0,C17&lt;0),"Lütfen, artı rakam giriniz!",""))</f>
      </c>
      <c r="E17" s="20"/>
    </row>
    <row r="18" spans="1:5" ht="9.75" customHeight="1">
      <c r="A18" s="2" t="s">
        <v>15</v>
      </c>
      <c r="B18" s="55">
        <v>184132</v>
      </c>
      <c r="C18" s="55">
        <v>343192</v>
      </c>
      <c r="D18" s="22">
        <f>IF(OR(ISTEXT(C18),ISTEXT(B18)),"Text girmeyiniz!",IF(OR(B18&lt;0,C18&lt;0),"Lütfen, artı rakam giriniz!",""))</f>
      </c>
      <c r="E18" s="20"/>
    </row>
    <row r="19" spans="1:5" ht="9.75" customHeight="1">
      <c r="A19" s="2" t="s">
        <v>16</v>
      </c>
      <c r="B19" s="55">
        <v>17974</v>
      </c>
      <c r="C19" s="55">
        <v>4919</v>
      </c>
      <c r="D19" s="22">
        <f>IF(OR(ISTEXT(C19),ISTEXT(B19)),"Text girmeyiniz!",IF(OR(B19&lt;0,C19&lt;0),"Lütfen, artı rakam giriniz!",""))</f>
      </c>
      <c r="E19" s="20"/>
    </row>
    <row r="20" spans="1:5" ht="9.75" customHeight="1">
      <c r="A20" s="2" t="s">
        <v>17</v>
      </c>
      <c r="B20" s="55">
        <v>74847</v>
      </c>
      <c r="C20" s="55">
        <v>18242</v>
      </c>
      <c r="D20" s="22">
        <f>IF(OR(ISTEXT(C20),ISTEXT(B20)),"Text girmeyiniz!",IF(OR(B20&lt;0,C20&lt;0),"Lütfen, artı rakam giriniz!",""))</f>
      </c>
      <c r="E20" s="20"/>
    </row>
    <row r="21" spans="1:5" ht="9.75" customHeight="1">
      <c r="A21" s="2" t="s">
        <v>18</v>
      </c>
      <c r="B21" s="55">
        <v>-53558</v>
      </c>
      <c r="C21" s="55">
        <v>-16738</v>
      </c>
      <c r="D21" s="22">
        <f>IF(OR(ISTEXT(C21),ISTEXT(B21)),"Text girmeyiniz!",IF(OR(B21&gt;0,C21&gt;0),"Lütfen, eksi rakam giriniz!",""))</f>
      </c>
      <c r="E21" s="20"/>
    </row>
    <row r="22" spans="1:5" ht="9.75" customHeight="1">
      <c r="A22" s="2" t="s">
        <v>19</v>
      </c>
      <c r="B22" s="55">
        <v>-176380</v>
      </c>
      <c r="C22" s="55">
        <v>-78106</v>
      </c>
      <c r="D22" s="22">
        <f>IF(OR(ISTEXT(C22),ISTEXT(B22)),"Text girmeyiniz!",IF(OR(B22&gt;0,C22&gt;0),"Lütfen, eksi rakam giriniz!",""))</f>
      </c>
      <c r="E22" s="20"/>
    </row>
    <row r="23" spans="1:5" ht="9.75" customHeight="1">
      <c r="A23" s="2" t="s">
        <v>20</v>
      </c>
      <c r="B23" s="54">
        <f>SUM(B24:B29)</f>
        <v>686427</v>
      </c>
      <c r="C23" s="54">
        <f>SUM(C24:C29)</f>
        <v>1186131</v>
      </c>
      <c r="D23" s="23"/>
      <c r="E23" s="20"/>
    </row>
    <row r="24" spans="1:5" ht="9.75" customHeight="1">
      <c r="A24" s="2" t="s">
        <v>21</v>
      </c>
      <c r="B24" s="55">
        <v>0</v>
      </c>
      <c r="C24" s="55">
        <v>0</v>
      </c>
      <c r="D24" s="22">
        <f>IF(OR(ISTEXT(C24),ISTEXT(B24)),"Text girmeyiniz!",IF(OR(B24&lt;0,C24&lt;0),"Lütfen, artı rakam giriniz!",""))</f>
      </c>
      <c r="E24" s="20"/>
    </row>
    <row r="25" spans="1:5" ht="9.75" customHeight="1">
      <c r="A25" s="2" t="s">
        <v>22</v>
      </c>
      <c r="B25" s="55">
        <v>0</v>
      </c>
      <c r="C25" s="55">
        <v>0</v>
      </c>
      <c r="D25" s="22">
        <f>IF(OR(ISTEXT(C25),ISTEXT(B25)),"Text girmeyiniz!",IF(OR(B25&lt;0,C25&lt;0),"Lütfen, artı rakam giriniz!",""))</f>
      </c>
      <c r="E25" s="20"/>
    </row>
    <row r="26" spans="1:5" ht="9.75" customHeight="1">
      <c r="A26" s="2" t="s">
        <v>23</v>
      </c>
      <c r="B26" s="55">
        <v>0</v>
      </c>
      <c r="C26" s="55">
        <v>0</v>
      </c>
      <c r="D26" s="22">
        <f>IF(OR(ISTEXT(C26),ISTEXT(B26)),"Text girmeyiniz!",IF(OR(B26&lt;0,C26&lt;0),"Lütfen, artı rakam giriniz!",""))</f>
      </c>
      <c r="E26" s="20"/>
    </row>
    <row r="27" spans="1:5" ht="9.75" customHeight="1">
      <c r="A27" s="2" t="s">
        <v>24</v>
      </c>
      <c r="B27" s="55">
        <v>686427</v>
      </c>
      <c r="C27" s="55">
        <v>1186131</v>
      </c>
      <c r="D27" s="22">
        <f>IF(OR(ISTEXT(C27),ISTEXT(B27)),"Text girmeyiniz!",IF(OR(B27&lt;0,C27&lt;0),"Lütfen, artı rakam giriniz!",""))</f>
      </c>
      <c r="E27" s="20"/>
    </row>
    <row r="28" spans="1:5" ht="9.75" customHeight="1">
      <c r="A28" s="2" t="s">
        <v>18</v>
      </c>
      <c r="B28" s="55">
        <v>0</v>
      </c>
      <c r="C28" s="55">
        <v>0</v>
      </c>
      <c r="D28" s="22">
        <f>IF(OR(ISTEXT(C28),ISTEXT(B28)),"Text girmeyiniz!",IF(OR(B28&gt;0,C28&gt;0),"Lütfen, eksi rakam giriniz!",""))</f>
      </c>
      <c r="E28" s="20"/>
    </row>
    <row r="29" spans="1:5" ht="9.75" customHeight="1">
      <c r="A29" s="2" t="s">
        <v>19</v>
      </c>
      <c r="B29" s="55">
        <v>0</v>
      </c>
      <c r="C29" s="55">
        <v>0</v>
      </c>
      <c r="D29" s="22">
        <f>IF(OR(ISTEXT(C29),ISTEXT(B29)),"Text girmeyiniz!",IF(OR(B29&gt;0,C29&gt;0),"Lütfen, eksi rakam giriniz!",""))</f>
      </c>
      <c r="E29" s="20"/>
    </row>
    <row r="30" spans="1:5" ht="9.75" customHeight="1">
      <c r="A30" s="2" t="s">
        <v>25</v>
      </c>
      <c r="B30" s="54">
        <f>SUM(B31:B38)</f>
        <v>47898990</v>
      </c>
      <c r="C30" s="54">
        <f>SUM(C31:C38)</f>
        <v>45625518</v>
      </c>
      <c r="D30" s="23"/>
      <c r="E30" s="20"/>
    </row>
    <row r="31" spans="1:5" ht="9.75" customHeight="1">
      <c r="A31" s="2" t="s">
        <v>26</v>
      </c>
      <c r="B31" s="55">
        <v>1806852</v>
      </c>
      <c r="C31" s="55">
        <v>1988274</v>
      </c>
      <c r="D31" s="22">
        <f aca="true" t="shared" si="0" ref="D31:D36">IF(OR(ISTEXT(C31),ISTEXT(B31)),"Text girmeyiniz!",IF(OR(B31&lt;0,C31&lt;0),"Lütfen, artı rakam giriniz!",""))</f>
      </c>
      <c r="E31" s="20"/>
    </row>
    <row r="32" spans="1:5" ht="9.75" customHeight="1">
      <c r="A32" s="2" t="s">
        <v>27</v>
      </c>
      <c r="B32" s="55">
        <v>1199406</v>
      </c>
      <c r="C32" s="55">
        <v>1530132</v>
      </c>
      <c r="D32" s="22">
        <f t="shared" si="0"/>
      </c>
      <c r="E32" s="20"/>
    </row>
    <row r="33" spans="1:5" ht="9.75" customHeight="1">
      <c r="A33" s="2" t="s">
        <v>28</v>
      </c>
      <c r="B33" s="55">
        <v>0</v>
      </c>
      <c r="C33" s="55">
        <v>0</v>
      </c>
      <c r="D33" s="22">
        <f t="shared" si="0"/>
      </c>
      <c r="E33" s="20"/>
    </row>
    <row r="34" spans="1:5" ht="9.75" customHeight="1">
      <c r="A34" s="2" t="s">
        <v>29</v>
      </c>
      <c r="B34" s="55">
        <v>40197287</v>
      </c>
      <c r="C34" s="55">
        <v>37413527</v>
      </c>
      <c r="D34" s="22">
        <f t="shared" si="0"/>
      </c>
      <c r="E34" s="20"/>
    </row>
    <row r="35" spans="1:5" ht="9.75" customHeight="1">
      <c r="A35" s="2" t="s">
        <v>30</v>
      </c>
      <c r="B35" s="55">
        <v>880535</v>
      </c>
      <c r="C35" s="55">
        <v>1257341</v>
      </c>
      <c r="D35" s="22">
        <f t="shared" si="0"/>
      </c>
      <c r="E35" s="20"/>
    </row>
    <row r="36" spans="1:5" ht="9.75" customHeight="1">
      <c r="A36" s="2" t="s">
        <v>31</v>
      </c>
      <c r="B36" s="55">
        <v>657180</v>
      </c>
      <c r="C36" s="55">
        <v>369696</v>
      </c>
      <c r="D36" s="22">
        <f t="shared" si="0"/>
      </c>
      <c r="E36" s="20"/>
    </row>
    <row r="37" spans="1:5" ht="9.75" customHeight="1">
      <c r="A37" s="2" t="s">
        <v>32</v>
      </c>
      <c r="B37" s="55">
        <v>-394600</v>
      </c>
      <c r="C37" s="55">
        <v>0</v>
      </c>
      <c r="D37" s="22">
        <f>IF(OR(ISTEXT(C37),ISTEXT(B37)),"Text girmeyiniz!",IF(OR(B37&gt;0,C37&gt;0),"Lütfen, eksi rakam giriniz!",""))</f>
      </c>
      <c r="E37" s="20"/>
    </row>
    <row r="38" spans="1:5" ht="9.75" customHeight="1">
      <c r="A38" s="2" t="s">
        <v>33</v>
      </c>
      <c r="B38" s="55">
        <v>3552330</v>
      </c>
      <c r="C38" s="55">
        <v>3066548</v>
      </c>
      <c r="D38" s="22">
        <f>IF(OR(ISTEXT(C38),ISTEXT(B38)),"Text girmeyiniz!",IF(OR(B38&lt;0,C38&lt;0),"Lütfen, artı rakam giriniz!",""))</f>
      </c>
      <c r="E38" s="20"/>
    </row>
    <row r="39" spans="1:5" ht="9.75" customHeight="1">
      <c r="A39" s="2" t="s">
        <v>34</v>
      </c>
      <c r="B39" s="55">
        <v>1308734</v>
      </c>
      <c r="C39" s="55">
        <v>2318260</v>
      </c>
      <c r="D39" s="22">
        <f>IF(OR(ISTEXT(C39),ISTEXT(B39)),"Text girmeyiniz!",IF(OR(B39&lt;0,C39&lt;0),"Lütfen, artı rakam giriniz!",""))</f>
      </c>
      <c r="E39" s="20"/>
    </row>
    <row r="40" spans="1:5" ht="9.75" customHeight="1">
      <c r="A40" s="2" t="s">
        <v>35</v>
      </c>
      <c r="B40" s="54">
        <f>SUM(B41,B48,B55,B65,B76,B82)</f>
        <v>85423958</v>
      </c>
      <c r="C40" s="54">
        <f>SUM(C41,C48,C55,C65,C76,C82)</f>
        <v>72582411</v>
      </c>
      <c r="D40" s="23"/>
      <c r="E40" s="20"/>
    </row>
    <row r="41" spans="1:5" ht="9.75" customHeight="1">
      <c r="A41" s="2" t="s">
        <v>36</v>
      </c>
      <c r="B41" s="54">
        <f>SUM(B42:B47)</f>
        <v>1804</v>
      </c>
      <c r="C41" s="54">
        <f>SUM(C42:C47)</f>
        <v>1832</v>
      </c>
      <c r="D41" s="23"/>
      <c r="E41" s="20"/>
    </row>
    <row r="42" spans="1:5" ht="9.75" customHeight="1">
      <c r="A42" s="2" t="s">
        <v>14</v>
      </c>
      <c r="B42" s="55">
        <v>0</v>
      </c>
      <c r="C42" s="55">
        <v>0</v>
      </c>
      <c r="D42" s="22">
        <f>IF(OR(ISTEXT(C42),ISTEXT(B42)),"Text girmeyiniz!",IF(OR(B42&lt;0,C42&lt;0),"Lütfen, artı rakam giriniz!",""))</f>
      </c>
      <c r="E42" s="20"/>
    </row>
    <row r="43" spans="1:5" ht="9.75" customHeight="1">
      <c r="A43" s="2" t="s">
        <v>15</v>
      </c>
      <c r="B43" s="55">
        <v>0</v>
      </c>
      <c r="C43" s="55">
        <v>0</v>
      </c>
      <c r="D43" s="22">
        <f>IF(OR(ISTEXT(C43),ISTEXT(B43)),"Text girmeyiniz!",IF(OR(B43&lt;0,C43&lt;0),"Lütfen, artı rakam giriniz!",""))</f>
      </c>
      <c r="E43" s="20"/>
    </row>
    <row r="44" spans="1:5" ht="9.75" customHeight="1">
      <c r="A44" s="2" t="s">
        <v>16</v>
      </c>
      <c r="B44" s="55">
        <v>1804</v>
      </c>
      <c r="C44" s="55">
        <v>1832</v>
      </c>
      <c r="D44" s="22">
        <f>IF(OR(ISTEXT(C44),ISTEXT(B44)),"Text girmeyiniz!",IF(OR(B44&lt;0,C44&lt;0),"Lütfen, artı rakam giriniz!",""))</f>
      </c>
      <c r="E44" s="20"/>
    </row>
    <row r="45" spans="1:5" ht="9.75" customHeight="1">
      <c r="A45" s="2" t="s">
        <v>37</v>
      </c>
      <c r="B45" s="55">
        <v>0</v>
      </c>
      <c r="C45" s="55">
        <v>0</v>
      </c>
      <c r="D45" s="22">
        <f>IF(OR(ISTEXT(C45),ISTEXT(B45)),"Text girmeyiniz!",IF(OR(B45&lt;0,C45&lt;0),"Lütfen, artı rakam giriniz!",""))</f>
      </c>
      <c r="E45" s="20"/>
    </row>
    <row r="46" spans="1:5" ht="9.75" customHeight="1">
      <c r="A46" s="2" t="s">
        <v>18</v>
      </c>
      <c r="B46" s="55">
        <v>0</v>
      </c>
      <c r="C46" s="55">
        <v>0</v>
      </c>
      <c r="D46" s="22">
        <f>IF(OR(ISTEXT(C46),ISTEXT(B46)),"Text girmeyiniz!",IF(OR(B46&gt;0,C46&gt;0),"Lütfen, eksi rakam giriniz!",""))</f>
      </c>
      <c r="E46" s="20"/>
    </row>
    <row r="47" spans="1:5" ht="9.75" customHeight="1">
      <c r="A47" s="2" t="s">
        <v>19</v>
      </c>
      <c r="B47" s="55">
        <v>0</v>
      </c>
      <c r="C47" s="55">
        <v>0</v>
      </c>
      <c r="D47" s="22">
        <f>IF(OR(ISTEXT(C47),ISTEXT(B47)),"Text girmeyiniz!",IF(OR(B47&gt;0,C47&gt;0),"Lütfen, eksi rakam giriniz!",""))</f>
      </c>
      <c r="E47" s="20"/>
    </row>
    <row r="48" spans="1:5" ht="9.75" customHeight="1">
      <c r="A48" s="2" t="s">
        <v>38</v>
      </c>
      <c r="B48" s="54">
        <f>SUM(B49:B54)</f>
        <v>0</v>
      </c>
      <c r="C48" s="54">
        <f>SUM(C49:C54)</f>
        <v>0</v>
      </c>
      <c r="D48" s="23"/>
      <c r="E48" s="20"/>
    </row>
    <row r="49" spans="1:5" ht="9.75" customHeight="1">
      <c r="A49" s="2" t="s">
        <v>21</v>
      </c>
      <c r="B49" s="55">
        <v>0</v>
      </c>
      <c r="C49" s="55">
        <v>0</v>
      </c>
      <c r="D49" s="22">
        <f>IF(OR(ISTEXT(C49),ISTEXT(B49)),"Text girmeyiniz!",IF(OR(B49&lt;0,C49&lt;0),"Lütfen, artı rakam giriniz!",""))</f>
      </c>
      <c r="E49" s="20"/>
    </row>
    <row r="50" spans="1:5" ht="9.75" customHeight="1">
      <c r="A50" s="2" t="s">
        <v>22</v>
      </c>
      <c r="B50" s="55">
        <v>0</v>
      </c>
      <c r="C50" s="55">
        <v>0</v>
      </c>
      <c r="D50" s="22">
        <f>IF(OR(ISTEXT(C50),ISTEXT(B50)),"Text girmeyiniz!",IF(OR(B50&lt;0,C50&lt;0),"Lütfen, artı rakam giriniz!",""))</f>
      </c>
      <c r="E50" s="20"/>
    </row>
    <row r="51" spans="1:5" ht="9.75" customHeight="1">
      <c r="A51" s="2" t="s">
        <v>23</v>
      </c>
      <c r="B51" s="55">
        <v>0</v>
      </c>
      <c r="C51" s="55">
        <v>0</v>
      </c>
      <c r="D51" s="22">
        <f>IF(OR(ISTEXT(C51),ISTEXT(B51)),"Text girmeyiniz!",IF(OR(B51&lt;0,C51&lt;0),"Lütfen, artı rakam giriniz!",""))</f>
      </c>
      <c r="E51" s="20"/>
    </row>
    <row r="52" spans="1:5" ht="9.75" customHeight="1">
      <c r="A52" s="2" t="s">
        <v>39</v>
      </c>
      <c r="B52" s="55">
        <v>0</v>
      </c>
      <c r="C52" s="55">
        <v>0</v>
      </c>
      <c r="D52" s="22">
        <f>IF(OR(ISTEXT(C52),ISTEXT(B52)),"Text girmeyiniz!",IF(OR(B52&lt;0,C52&lt;0),"Lütfen, artı rakam giriniz!",""))</f>
      </c>
      <c r="E52" s="20"/>
    </row>
    <row r="53" spans="1:5" ht="9.75" customHeight="1">
      <c r="A53" s="2" t="s">
        <v>18</v>
      </c>
      <c r="B53" s="55">
        <v>0</v>
      </c>
      <c r="C53" s="55">
        <v>0</v>
      </c>
      <c r="D53" s="22">
        <f>IF(OR(ISTEXT(C53),ISTEXT(B53)),"Text girmeyiniz!",IF(OR(B53&gt;0,C53&gt;0),"Lütfen, eksi rakam giriniz!",""))</f>
      </c>
      <c r="E53" s="20"/>
    </row>
    <row r="54" spans="1:5" ht="9.75" customHeight="1">
      <c r="A54" s="2" t="s">
        <v>19</v>
      </c>
      <c r="B54" s="55">
        <v>0</v>
      </c>
      <c r="C54" s="55">
        <v>0</v>
      </c>
      <c r="D54" s="22">
        <f>IF(OR(ISTEXT(C54),ISTEXT(B54)),"Text girmeyiniz!",IF(OR(B54&gt;0,C54&gt;0),"Lütfen, eksi rakam giriniz!",""))</f>
      </c>
      <c r="E54" s="20"/>
    </row>
    <row r="55" spans="1:5" ht="9.75" customHeight="1">
      <c r="A55" s="2" t="s">
        <v>40</v>
      </c>
      <c r="B55" s="54">
        <f>SUM(B56:B64)</f>
        <v>4238754</v>
      </c>
      <c r="C55" s="54">
        <f>SUM(C56:C64)</f>
        <v>3822453</v>
      </c>
      <c r="D55" s="23"/>
      <c r="E55" s="20"/>
    </row>
    <row r="56" spans="1:5" ht="9.75" customHeight="1">
      <c r="A56" s="2" t="s">
        <v>41</v>
      </c>
      <c r="B56" s="55">
        <v>0</v>
      </c>
      <c r="C56" s="55">
        <v>0</v>
      </c>
      <c r="D56" s="22">
        <f>IF(OR(ISTEXT(C56),ISTEXT(B56)),"Text girmeyiniz!",IF(OR(B56&lt;0,C56&lt;0),"Lütfen, artı rakam giriniz!",""))</f>
      </c>
      <c r="E56" s="20"/>
    </row>
    <row r="57" spans="1:5" ht="9.75" customHeight="1">
      <c r="A57" s="2" t="s">
        <v>42</v>
      </c>
      <c r="B57" s="55">
        <v>0</v>
      </c>
      <c r="C57" s="55">
        <v>0</v>
      </c>
      <c r="D57" s="22">
        <f>IF(OR(ISTEXT(C57),ISTEXT(B57)),"Text girmeyiniz!",IF(OR(B57&gt;0,C57&gt;0),"Lütfen, eksi rakam giriniz!",""))</f>
      </c>
      <c r="E57" s="20"/>
    </row>
    <row r="58" spans="1:5" ht="9.75" customHeight="1">
      <c r="A58" s="2" t="s">
        <v>43</v>
      </c>
      <c r="B58" s="55">
        <v>1668047</v>
      </c>
      <c r="C58" s="55">
        <v>4302325</v>
      </c>
      <c r="D58" s="22">
        <f>IF(OR(ISTEXT(C58),ISTEXT(B58)),"Text girmeyiniz!",IF(OR(B58&lt;0,C58&lt;0),"Lütfen, artı rakam giriniz!",""))</f>
      </c>
      <c r="E58" s="20"/>
    </row>
    <row r="59" spans="1:5" ht="9.75" customHeight="1">
      <c r="A59" s="2" t="s">
        <v>44</v>
      </c>
      <c r="B59" s="55">
        <v>-562373</v>
      </c>
      <c r="C59" s="55">
        <v>-539873</v>
      </c>
      <c r="D59" s="22">
        <f>IF(OR(ISTEXT(C59),ISTEXT(B59)),"Text girmeyiniz!",IF(OR(B59&gt;0,C59&gt;0),"Lütfen, eksi rakam giriniz!",""))</f>
      </c>
      <c r="E59" s="20"/>
    </row>
    <row r="60" spans="1:5" ht="9.75" customHeight="1">
      <c r="A60" s="2" t="s">
        <v>45</v>
      </c>
      <c r="B60" s="55">
        <v>0</v>
      </c>
      <c r="C60" s="55">
        <v>0</v>
      </c>
      <c r="D60" s="22">
        <f>IF(OR(ISTEXT(C60),ISTEXT(B60)),"Text girmeyiniz!",IF(OR(B60&gt;0,C60&gt;0),"Lütfen, eksi rakam giriniz!",""))</f>
      </c>
      <c r="E60" s="20"/>
    </row>
    <row r="61" spans="1:5" ht="9.75" customHeight="1">
      <c r="A61" s="2" t="s">
        <v>46</v>
      </c>
      <c r="B61" s="55">
        <v>3133080</v>
      </c>
      <c r="C61" s="55">
        <v>60001</v>
      </c>
      <c r="D61" s="22">
        <f>IF(OR(ISTEXT(C61),ISTEXT(B61)),"Text girmeyiniz!",IF(OR(B61&lt;0,C61&lt;0),"Lütfen, artı rakam giriniz!",""))</f>
      </c>
      <c r="E61" s="20"/>
    </row>
    <row r="62" spans="1:5" ht="9.75" customHeight="1">
      <c r="A62" s="2" t="s">
        <v>47</v>
      </c>
      <c r="B62" s="55">
        <v>0</v>
      </c>
      <c r="C62" s="55">
        <v>0</v>
      </c>
      <c r="D62" s="22">
        <f>IF(OR(ISTEXT(C62),ISTEXT(B62)),"Text girmeyiniz!",IF(OR(B62&gt;0,C62&gt;0),"Lütfen, eksi rakam giriniz!",""))</f>
      </c>
      <c r="E62" s="20"/>
    </row>
    <row r="63" spans="1:5" ht="9.75" customHeight="1">
      <c r="A63" s="2" t="s">
        <v>48</v>
      </c>
      <c r="B63" s="55">
        <v>0</v>
      </c>
      <c r="C63" s="55">
        <v>0</v>
      </c>
      <c r="D63" s="22">
        <f>IF(OR(ISTEXT(C63),ISTEXT(B63)),"Text girmeyiniz!",IF(OR(B63&gt;0,C63&gt;0),"Lütfen, eksi rakam giriniz!",""))</f>
      </c>
      <c r="E63" s="20"/>
    </row>
    <row r="64" spans="1:5" ht="9.75" customHeight="1">
      <c r="A64" s="2" t="s">
        <v>49</v>
      </c>
      <c r="B64" s="55">
        <v>0</v>
      </c>
      <c r="C64" s="55">
        <v>0</v>
      </c>
      <c r="D64" s="22">
        <f>IF(OR(ISTEXT(C64),ISTEXT(B64)),"Text girmeyiniz!",IF(OR(B64&lt;0,C64&lt;0),"Lütfen, artı rakam giriniz!",""))</f>
      </c>
      <c r="E64" s="20"/>
    </row>
    <row r="65" spans="1:5" ht="9.75" customHeight="1">
      <c r="A65" s="2" t="s">
        <v>50</v>
      </c>
      <c r="B65" s="54">
        <f>SUM(B66:B75)</f>
        <v>81089878</v>
      </c>
      <c r="C65" s="54">
        <f>SUM(C66:C75)</f>
        <v>68628914</v>
      </c>
      <c r="D65" s="23"/>
      <c r="E65" s="20"/>
    </row>
    <row r="66" spans="1:5" ht="9.75" customHeight="1">
      <c r="A66" s="2" t="s">
        <v>51</v>
      </c>
      <c r="B66" s="55">
        <v>44425</v>
      </c>
      <c r="C66" s="55">
        <v>44425</v>
      </c>
      <c r="D66" s="22">
        <f aca="true" t="shared" si="1" ref="D66:D72">IF(OR(ISTEXT(C66),ISTEXT(B66)),"Text girmeyiniz!",IF(OR(B66&lt;0,C66&lt;0),"Lütfen, artı rakam giriniz!",""))</f>
      </c>
      <c r="E66" s="20"/>
    </row>
    <row r="67" spans="1:5" ht="9.75" customHeight="1">
      <c r="A67" s="2" t="s">
        <v>52</v>
      </c>
      <c r="B67" s="55">
        <v>5248082</v>
      </c>
      <c r="C67" s="55">
        <v>3793706</v>
      </c>
      <c r="D67" s="22">
        <f t="shared" si="1"/>
      </c>
      <c r="E67" s="20"/>
    </row>
    <row r="68" spans="1:5" ht="9.75" customHeight="1">
      <c r="A68" s="2" t="s">
        <v>53</v>
      </c>
      <c r="B68" s="55">
        <v>23621617</v>
      </c>
      <c r="C68" s="55">
        <v>16994493</v>
      </c>
      <c r="D68" s="22">
        <f t="shared" si="1"/>
      </c>
      <c r="E68" s="20"/>
    </row>
    <row r="69" spans="1:5" ht="9.75" customHeight="1">
      <c r="A69" s="2" t="s">
        <v>54</v>
      </c>
      <c r="B69" s="55">
        <v>73707488</v>
      </c>
      <c r="C69" s="55">
        <v>60549907</v>
      </c>
      <c r="D69" s="22">
        <f t="shared" si="1"/>
      </c>
      <c r="E69" s="20"/>
    </row>
    <row r="70" spans="1:5" ht="9.75" customHeight="1">
      <c r="A70" s="2" t="s">
        <v>55</v>
      </c>
      <c r="B70" s="55">
        <v>1461339</v>
      </c>
      <c r="C70" s="55">
        <v>1185943</v>
      </c>
      <c r="D70" s="22">
        <f t="shared" si="1"/>
      </c>
      <c r="E70" s="20"/>
    </row>
    <row r="71" spans="1:5" ht="9.75" customHeight="1">
      <c r="A71" s="2" t="s">
        <v>56</v>
      </c>
      <c r="B71" s="55">
        <v>6286014</v>
      </c>
      <c r="C71" s="55">
        <v>4798150</v>
      </c>
      <c r="D71" s="22">
        <f t="shared" si="1"/>
      </c>
      <c r="E71" s="20"/>
    </row>
    <row r="72" spans="1:5" ht="9.75" customHeight="1">
      <c r="A72" s="2" t="s">
        <v>57</v>
      </c>
      <c r="B72" s="55">
        <v>205943</v>
      </c>
      <c r="C72" s="55">
        <v>110791</v>
      </c>
      <c r="D72" s="22">
        <f t="shared" si="1"/>
      </c>
      <c r="E72" s="20"/>
    </row>
    <row r="73" spans="1:5" ht="9.75" customHeight="1">
      <c r="A73" s="2" t="s">
        <v>58</v>
      </c>
      <c r="B73" s="55">
        <v>-29517799</v>
      </c>
      <c r="C73" s="55">
        <v>-19196739</v>
      </c>
      <c r="D73" s="22">
        <f>IF(OR(ISTEXT(C73),ISTEXT(B73)),"Text girmeyiniz!",IF(OR(B73&gt;0,C73&gt;0),"Lütfen, eksi rakam giriniz!",""))</f>
      </c>
      <c r="E73" s="20"/>
    </row>
    <row r="74" spans="1:5" ht="9.75" customHeight="1">
      <c r="A74" s="2" t="s">
        <v>59</v>
      </c>
      <c r="B74" s="55">
        <v>0</v>
      </c>
      <c r="C74" s="55">
        <v>330725</v>
      </c>
      <c r="D74" s="22">
        <f>IF(OR(ISTEXT(C74),ISTEXT(B74)),"Text girmeyiniz!",IF(OR(B74&lt;0,C74&lt;0),"Lütfen, artı rakam giriniz!",""))</f>
      </c>
      <c r="E74" s="20"/>
    </row>
    <row r="75" spans="1:5" ht="9.75" customHeight="1">
      <c r="A75" s="2" t="s">
        <v>60</v>
      </c>
      <c r="B75" s="55">
        <v>32769</v>
      </c>
      <c r="C75" s="55">
        <v>17513</v>
      </c>
      <c r="D75" s="22">
        <f>IF(OR(ISTEXT(C75),ISTEXT(B75)),"Text girmeyiniz!",IF(OR(B75&lt;0,C75&lt;0),"Lütfen, artı rakam giriniz!",""))</f>
      </c>
      <c r="E75" s="20"/>
    </row>
    <row r="76" spans="1:5" ht="9.75" customHeight="1">
      <c r="A76" s="2" t="s">
        <v>61</v>
      </c>
      <c r="B76" s="54">
        <f>SUM(B77:B81)</f>
        <v>92554</v>
      </c>
      <c r="C76" s="54">
        <f>SUM(C77:C81)</f>
        <v>85227</v>
      </c>
      <c r="D76" s="23"/>
      <c r="E76" s="20"/>
    </row>
    <row r="77" spans="1:5" ht="9.75" customHeight="1">
      <c r="A77" s="2" t="s">
        <v>62</v>
      </c>
      <c r="B77" s="55">
        <v>0</v>
      </c>
      <c r="C77" s="55">
        <v>0</v>
      </c>
      <c r="D77" s="22">
        <f aca="true" t="shared" si="2" ref="D77:D82">IF(OR(ISTEXT(C77),ISTEXT(B77)),"Text girmeyiniz!",IF(OR(B77&lt;0,C77&lt;0),"Lütfen, artı rakam giriniz!",""))</f>
      </c>
      <c r="E77" s="20"/>
    </row>
    <row r="78" spans="1:5" ht="9.75" customHeight="1">
      <c r="A78" s="2" t="s">
        <v>63</v>
      </c>
      <c r="B78" s="55">
        <v>92554</v>
      </c>
      <c r="C78" s="55">
        <v>85227</v>
      </c>
      <c r="D78" s="22">
        <f t="shared" si="2"/>
      </c>
      <c r="E78" s="20"/>
    </row>
    <row r="79" spans="1:5" ht="9.75" customHeight="1">
      <c r="A79" s="2" t="s">
        <v>64</v>
      </c>
      <c r="B79" s="55">
        <v>0</v>
      </c>
      <c r="C79" s="55">
        <v>0</v>
      </c>
      <c r="D79" s="22">
        <f t="shared" si="2"/>
      </c>
      <c r="E79" s="20"/>
    </row>
    <row r="80" spans="1:5" ht="9.75" customHeight="1">
      <c r="A80" s="2" t="s">
        <v>65</v>
      </c>
      <c r="B80" s="55">
        <v>0</v>
      </c>
      <c r="C80" s="55">
        <v>0</v>
      </c>
      <c r="D80" s="22">
        <f t="shared" si="2"/>
      </c>
      <c r="E80" s="20"/>
    </row>
    <row r="81" spans="1:5" ht="9.75" customHeight="1">
      <c r="A81" s="2" t="s">
        <v>66</v>
      </c>
      <c r="B81" s="55">
        <v>0</v>
      </c>
      <c r="C81" s="55">
        <v>0</v>
      </c>
      <c r="D81" s="22">
        <f t="shared" si="2"/>
      </c>
      <c r="E81" s="20"/>
    </row>
    <row r="82" spans="1:5" ht="9.75" customHeight="1">
      <c r="A82" s="2" t="s">
        <v>67</v>
      </c>
      <c r="B82" s="55">
        <v>968</v>
      </c>
      <c r="C82" s="55">
        <v>43985</v>
      </c>
      <c r="D82" s="22">
        <f t="shared" si="2"/>
      </c>
      <c r="E82" s="20"/>
    </row>
    <row r="83" spans="1:5" ht="9.75" customHeight="1">
      <c r="A83" s="25"/>
      <c r="B83" s="54"/>
      <c r="C83" s="54"/>
      <c r="D83" s="23"/>
      <c r="E83" s="20"/>
    </row>
    <row r="84" spans="1:5" ht="9.75" customHeight="1">
      <c r="A84" s="3" t="s">
        <v>68</v>
      </c>
      <c r="B84" s="54">
        <f>SUM(B5,B40)</f>
        <v>149372227</v>
      </c>
      <c r="C84" s="54">
        <f>SUM(C5,C40)</f>
        <v>135668832</v>
      </c>
      <c r="D84" s="23"/>
      <c r="E84" s="20"/>
    </row>
    <row r="85" spans="1:5" ht="9.75" customHeight="1">
      <c r="A85" s="3"/>
      <c r="B85" s="4"/>
      <c r="C85" s="4"/>
      <c r="E85" s="20"/>
    </row>
    <row r="86" spans="1:8" ht="14.25" customHeight="1">
      <c r="A86" s="7" t="str">
        <f>$A$1</f>
        <v>MERKO GIDA SANAYİ VE TİCARET A.Ş.</v>
      </c>
      <c r="B86" s="39"/>
      <c r="C86" s="8"/>
      <c r="D86" s="27" t="str">
        <f>D1</f>
        <v>MERKO</v>
      </c>
      <c r="E86" s="20"/>
      <c r="F86" s="10"/>
      <c r="G86" s="10"/>
      <c r="H86" s="10"/>
    </row>
    <row r="87" spans="1:5" ht="9.75" customHeight="1">
      <c r="A87" s="28"/>
      <c r="B87" s="6" t="str">
        <f>$B$2</f>
        <v>Bağımsız Denetim'den</v>
      </c>
      <c r="C87" s="1"/>
      <c r="D87" s="23"/>
      <c r="E87" s="20"/>
    </row>
    <row r="88" spans="1:5" ht="9.75" customHeight="1">
      <c r="A88" s="29">
        <f>$A$3</f>
        <v>0</v>
      </c>
      <c r="B88" s="42" t="str">
        <f>$B$3</f>
        <v>Geçmemiş</v>
      </c>
      <c r="C88" s="42" t="str">
        <f>$C$3</f>
        <v>Geçmemiş</v>
      </c>
      <c r="D88" s="23"/>
      <c r="E88" s="20"/>
    </row>
    <row r="89" spans="1:5" ht="9.75" customHeight="1">
      <c r="A89" s="17" t="s">
        <v>1</v>
      </c>
      <c r="B89" s="43" t="str">
        <f>$B$4</f>
        <v>30.09.2003</v>
      </c>
      <c r="C89" s="43" t="str">
        <f>$C$4</f>
        <v>30.09.2002</v>
      </c>
      <c r="D89" s="23"/>
      <c r="E89" s="20"/>
    </row>
    <row r="90" spans="1:5" ht="9.75" customHeight="1">
      <c r="A90" s="2" t="s">
        <v>69</v>
      </c>
      <c r="B90" s="54">
        <f>SUM(B91,B97,B103,B112,B113)</f>
        <v>92364076</v>
      </c>
      <c r="C90" s="54">
        <f>SUM(C91,C97,C103,C112,C113)</f>
        <v>92442176</v>
      </c>
      <c r="D90" s="23"/>
      <c r="E90" s="20"/>
    </row>
    <row r="91" spans="1:5" ht="9.75" customHeight="1">
      <c r="A91" s="2" t="s">
        <v>70</v>
      </c>
      <c r="B91" s="54">
        <f>SUM(B92:B96)</f>
        <v>53975679</v>
      </c>
      <c r="C91" s="54">
        <f>SUM(C92:C96)</f>
        <v>58813505</v>
      </c>
      <c r="D91" s="23"/>
      <c r="E91" s="20"/>
    </row>
    <row r="92" spans="1:5" ht="9.75" customHeight="1">
      <c r="A92" s="2" t="s">
        <v>71</v>
      </c>
      <c r="B92" s="55">
        <v>44938775</v>
      </c>
      <c r="C92" s="55">
        <v>52557958</v>
      </c>
      <c r="D92" s="23"/>
      <c r="E92" s="20"/>
    </row>
    <row r="93" spans="1:5" ht="9.75" customHeight="1">
      <c r="A93" s="2" t="s">
        <v>72</v>
      </c>
      <c r="B93" s="55">
        <v>8842847</v>
      </c>
      <c r="C93" s="55">
        <v>6251928</v>
      </c>
      <c r="D93" s="22">
        <f>IF(OR(ISTEXT(C93),ISTEXT(B93)),"Text girmeyiniz!",IF(OR(B93&lt;0,C93&lt;0),"Lütfen, artı rakam giriniz!",""))</f>
      </c>
      <c r="E93" s="20"/>
    </row>
    <row r="94" spans="1:5" ht="9.75" customHeight="1">
      <c r="A94" s="2" t="s">
        <v>73</v>
      </c>
      <c r="B94" s="55">
        <v>0</v>
      </c>
      <c r="C94" s="55">
        <v>0</v>
      </c>
      <c r="D94" s="22">
        <f>IF(OR(ISTEXT(C94),ISTEXT(B94)),"Text girmeyiniz!",IF(OR(B94&lt;0,C94&lt;0),"Lütfen, artı rakam giriniz!",""))</f>
      </c>
      <c r="E94" s="20"/>
    </row>
    <row r="95" spans="1:5" ht="9.75" customHeight="1">
      <c r="A95" s="2" t="s">
        <v>74</v>
      </c>
      <c r="B95" s="55">
        <v>0</v>
      </c>
      <c r="C95" s="55">
        <v>0</v>
      </c>
      <c r="D95" s="22">
        <f>IF(OR(ISTEXT(C95),ISTEXT(B95)),"Text girmeyiniz!",IF(OR(B95&lt;0,C95&lt;0),"Lütfen, artı rakam giriniz!",""))</f>
      </c>
      <c r="E95" s="20"/>
    </row>
    <row r="96" spans="1:5" ht="9.75" customHeight="1">
      <c r="A96" s="2" t="s">
        <v>75</v>
      </c>
      <c r="B96" s="55">
        <v>194057</v>
      </c>
      <c r="C96" s="55">
        <v>3619</v>
      </c>
      <c r="D96" s="22">
        <f>IF(OR(ISTEXT(C96),ISTEXT(B96)),"Text girmeyiniz!",IF(OR(B96&lt;0,C96&lt;0),"Lütfen, artı rakam giriniz!",""))</f>
      </c>
      <c r="E96" s="20"/>
    </row>
    <row r="97" spans="1:5" ht="9.75" customHeight="1">
      <c r="A97" s="2" t="s">
        <v>76</v>
      </c>
      <c r="B97" s="54">
        <f>SUM(B98:B102)</f>
        <v>22458718</v>
      </c>
      <c r="C97" s="54">
        <f>SUM(C98:C102)</f>
        <v>20534528</v>
      </c>
      <c r="D97" s="23"/>
      <c r="E97" s="20"/>
    </row>
    <row r="98" spans="1:5" ht="9.75" customHeight="1">
      <c r="A98" s="2" t="s">
        <v>77</v>
      </c>
      <c r="B98" s="55">
        <v>19958753</v>
      </c>
      <c r="C98" s="55">
        <v>18165589</v>
      </c>
      <c r="D98" s="22">
        <f>IF(OR(ISTEXT(C98),ISTEXT(B98)),"Text girmeyiniz!",IF(OR(B98&lt;0,C98&lt;0),"Lütfen, artı rakam giriniz!",""))</f>
      </c>
      <c r="E98" s="20"/>
    </row>
    <row r="99" spans="1:5" ht="9.75" customHeight="1">
      <c r="A99" s="2" t="s">
        <v>78</v>
      </c>
      <c r="B99" s="55">
        <v>2627970</v>
      </c>
      <c r="C99" s="55">
        <v>2422025</v>
      </c>
      <c r="D99" s="22">
        <f>IF(OR(ISTEXT(C99),ISTEXT(B99)),"Text girmeyiniz!",IF(OR(B99&lt;0,C99&lt;0),"Lütfen, artı rakam giriniz!",""))</f>
      </c>
      <c r="E99" s="20"/>
    </row>
    <row r="100" spans="1:5" ht="9.75" customHeight="1">
      <c r="A100" s="2" t="s">
        <v>79</v>
      </c>
      <c r="B100" s="55">
        <v>0</v>
      </c>
      <c r="C100" s="55">
        <v>0</v>
      </c>
      <c r="D100" s="22">
        <f>IF(OR(ISTEXT(C100),ISTEXT(B100)),"Text girmeyiniz!",IF(OR(B100&lt;0,C100&lt;0),"Lütfen, artı rakam giriniz!",""))</f>
      </c>
      <c r="E100" s="20"/>
    </row>
    <row r="101" spans="1:5" ht="9.75" customHeight="1">
      <c r="A101" s="2" t="s">
        <v>80</v>
      </c>
      <c r="B101" s="55">
        <v>0</v>
      </c>
      <c r="C101" s="55">
        <v>0</v>
      </c>
      <c r="D101" s="22">
        <f>IF(OR(ISTEXT(C101),ISTEXT(B101)),"Text girmeyiniz!",IF(OR(B101&lt;0,C101&lt;0),"Lütfen, artı rakam giriniz!",""))</f>
      </c>
      <c r="E101" s="20"/>
    </row>
    <row r="102" spans="1:5" ht="9.75" customHeight="1">
      <c r="A102" s="2" t="s">
        <v>81</v>
      </c>
      <c r="B102" s="55">
        <v>-128005</v>
      </c>
      <c r="C102" s="55">
        <v>-53086</v>
      </c>
      <c r="D102" s="22">
        <f>IF(OR(ISTEXT(C102),ISTEXT(B102)),"Text girmeyiniz!",IF(OR(B102&gt;0,C102&gt;0),"Lütfen, eksi rakam giriniz!",""))</f>
      </c>
      <c r="E102" s="20"/>
    </row>
    <row r="103" spans="1:5" ht="9.75" customHeight="1">
      <c r="A103" s="2" t="s">
        <v>82</v>
      </c>
      <c r="B103" s="54">
        <f>SUM(B104:B111)</f>
        <v>632609</v>
      </c>
      <c r="C103" s="54">
        <f>SUM(C104:C111)</f>
        <v>677936</v>
      </c>
      <c r="D103" s="23"/>
      <c r="E103" s="20"/>
    </row>
    <row r="104" spans="1:5" ht="9.75" customHeight="1">
      <c r="A104" s="2" t="s">
        <v>83</v>
      </c>
      <c r="B104" s="55">
        <v>17</v>
      </c>
      <c r="C104" s="55">
        <v>159318</v>
      </c>
      <c r="D104" s="22">
        <f aca="true" t="shared" si="3" ref="D104:D110">IF(OR(ISTEXT(C104),ISTEXT(B104)),"Text girmeyiniz!",IF(OR(B104&lt;0,C104&lt;0),"Lütfen, artı rakam giriniz!",""))</f>
      </c>
      <c r="E104" s="20"/>
    </row>
    <row r="105" spans="1:5" ht="9.75" customHeight="1">
      <c r="A105" s="2" t="s">
        <v>84</v>
      </c>
      <c r="B105" s="55">
        <v>0</v>
      </c>
      <c r="C105" s="55">
        <v>0</v>
      </c>
      <c r="D105" s="22">
        <f t="shared" si="3"/>
      </c>
      <c r="E105" s="20"/>
    </row>
    <row r="106" spans="1:5" ht="9.75" customHeight="1">
      <c r="A106" s="2" t="s">
        <v>85</v>
      </c>
      <c r="B106" s="55">
        <v>0</v>
      </c>
      <c r="C106" s="55">
        <v>0</v>
      </c>
      <c r="D106" s="22">
        <f t="shared" si="3"/>
      </c>
      <c r="E106" s="20"/>
    </row>
    <row r="107" spans="1:5" ht="9.75" customHeight="1">
      <c r="A107" s="2" t="s">
        <v>86</v>
      </c>
      <c r="B107" s="55">
        <v>0</v>
      </c>
      <c r="C107" s="55">
        <v>0</v>
      </c>
      <c r="D107" s="22">
        <f t="shared" si="3"/>
      </c>
      <c r="E107" s="20"/>
    </row>
    <row r="108" spans="1:5" ht="9.75" customHeight="1">
      <c r="A108" s="2" t="s">
        <v>87</v>
      </c>
      <c r="B108" s="55">
        <v>444925</v>
      </c>
      <c r="C108" s="55">
        <v>372808</v>
      </c>
      <c r="D108" s="22">
        <f t="shared" si="3"/>
      </c>
      <c r="E108" s="20"/>
    </row>
    <row r="109" spans="1:5" ht="9.75" customHeight="1">
      <c r="A109" s="2" t="s">
        <v>88</v>
      </c>
      <c r="B109" s="55">
        <v>0</v>
      </c>
      <c r="C109" s="55">
        <v>0</v>
      </c>
      <c r="D109" s="22">
        <f t="shared" si="3"/>
      </c>
      <c r="E109" s="20"/>
    </row>
    <row r="110" spans="1:5" ht="9.75" customHeight="1">
      <c r="A110" s="2" t="s">
        <v>89</v>
      </c>
      <c r="B110" s="55">
        <v>187667</v>
      </c>
      <c r="C110" s="55">
        <v>145810</v>
      </c>
      <c r="D110" s="22">
        <f t="shared" si="3"/>
      </c>
      <c r="E110" s="20"/>
    </row>
    <row r="111" spans="1:5" ht="9.75" customHeight="1">
      <c r="A111" s="2" t="s">
        <v>90</v>
      </c>
      <c r="B111" s="55">
        <v>0</v>
      </c>
      <c r="C111" s="55">
        <v>0</v>
      </c>
      <c r="D111" s="22">
        <f>IF(OR(ISTEXT(C111),ISTEXT(B111)),"Text girmeyiniz!",IF(OR(B111&gt;0,C111&gt;0),"Lütfen, eksi rakam giriniz!",""))</f>
      </c>
      <c r="E111" s="20"/>
    </row>
    <row r="112" spans="1:5" ht="9.75" customHeight="1">
      <c r="A112" s="2" t="s">
        <v>91</v>
      </c>
      <c r="B112" s="55">
        <v>10627485</v>
      </c>
      <c r="C112" s="55">
        <v>10391770</v>
      </c>
      <c r="D112" s="23"/>
      <c r="E112" s="20"/>
    </row>
    <row r="113" spans="1:5" ht="9.75" customHeight="1">
      <c r="A113" s="2" t="s">
        <v>92</v>
      </c>
      <c r="B113" s="54">
        <f>SUM(B114:B115)</f>
        <v>4669585</v>
      </c>
      <c r="C113" s="54">
        <f>SUM(C114:C115)</f>
        <v>2024437</v>
      </c>
      <c r="D113" s="23"/>
      <c r="E113" s="20"/>
    </row>
    <row r="114" spans="1:5" ht="9.75" customHeight="1">
      <c r="A114" s="2" t="s">
        <v>93</v>
      </c>
      <c r="B114" s="55">
        <v>0</v>
      </c>
      <c r="C114" s="55">
        <v>0</v>
      </c>
      <c r="D114" s="22">
        <f>IF(OR(ISTEXT(C114),ISTEXT(B114)),"Text girmeyiniz!",IF(OR(B114&lt;0,C114&lt;0),"Lütfen, artı rakam giriniz!",""))</f>
      </c>
      <c r="E114" s="20"/>
    </row>
    <row r="115" spans="1:5" ht="9.75" customHeight="1">
      <c r="A115" s="2" t="s">
        <v>94</v>
      </c>
      <c r="B115" s="55">
        <v>4669585</v>
      </c>
      <c r="C115" s="55">
        <v>2024437</v>
      </c>
      <c r="D115" s="22">
        <f>IF(OR(ISTEXT(C115),ISTEXT(B115)),"Text girmeyiniz!",IF(OR(B115&lt;0,C115&lt;0),"Lütfen, artı rakam giriniz!",""))</f>
      </c>
      <c r="E115" s="20"/>
    </row>
    <row r="116" spans="1:5" ht="9.75" customHeight="1">
      <c r="A116" s="2" t="s">
        <v>95</v>
      </c>
      <c r="B116" s="54">
        <f>SUM(B117,B122,B128,B135,B136)</f>
        <v>6240674</v>
      </c>
      <c r="C116" s="54">
        <f>SUM(C117,C122,C128,C135,C136)</f>
        <v>16516199</v>
      </c>
      <c r="D116" s="23"/>
      <c r="E116" s="20"/>
    </row>
    <row r="117" spans="1:5" ht="9.75" customHeight="1">
      <c r="A117" s="2" t="s">
        <v>70</v>
      </c>
      <c r="B117" s="54">
        <f>SUM(B118:B121)</f>
        <v>4460686</v>
      </c>
      <c r="C117" s="54">
        <f>SUM(C118:C121)</f>
        <v>14463854</v>
      </c>
      <c r="D117" s="23"/>
      <c r="E117" s="20"/>
    </row>
    <row r="118" spans="1:5" ht="9.75" customHeight="1">
      <c r="A118" s="2" t="s">
        <v>71</v>
      </c>
      <c r="B118" s="55">
        <v>4460686</v>
      </c>
      <c r="C118" s="55">
        <v>14463854</v>
      </c>
      <c r="D118" s="22">
        <f>IF(OR(ISTEXT(C118),ISTEXT(B118)),"Text girmeyiniz!",IF(OR(B118&lt;0,C118&lt;0),"Lütfen, artı rakam giriniz!",""))</f>
      </c>
      <c r="E118" s="20"/>
    </row>
    <row r="119" spans="1:5" ht="9.75" customHeight="1">
      <c r="A119" s="2" t="s">
        <v>96</v>
      </c>
      <c r="B119" s="55">
        <v>0</v>
      </c>
      <c r="C119" s="55">
        <v>0</v>
      </c>
      <c r="D119" s="22">
        <f>IF(OR(ISTEXT(C119),ISTEXT(B119)),"Text girmeyiniz!",IF(OR(B119&lt;0,C119&lt;0),"Lütfen, artı rakam giriniz!",""))</f>
      </c>
      <c r="E119" s="20"/>
    </row>
    <row r="120" spans="1:5" ht="9.75" customHeight="1">
      <c r="A120" s="2" t="s">
        <v>97</v>
      </c>
      <c r="B120" s="55">
        <v>0</v>
      </c>
      <c r="C120" s="55">
        <v>0</v>
      </c>
      <c r="D120" s="22">
        <f>IF(OR(ISTEXT(C120),ISTEXT(B120)),"Text girmeyiniz!",IF(OR(B120&lt;0,C120&lt;0),"Lütfen, artı rakam giriniz!",""))</f>
      </c>
      <c r="E120" s="20"/>
    </row>
    <row r="121" spans="1:5" ht="9.75" customHeight="1">
      <c r="A121" s="2" t="s">
        <v>98</v>
      </c>
      <c r="B121" s="55">
        <v>0</v>
      </c>
      <c r="C121" s="55">
        <v>0</v>
      </c>
      <c r="D121" s="22">
        <f>IF(OR(ISTEXT(C121),ISTEXT(B121)),"Text girmeyiniz!",IF(OR(B121&lt;0,C121&lt;0),"Lütfen, artı rakam giriniz!",""))</f>
      </c>
      <c r="E121" s="20"/>
    </row>
    <row r="122" spans="1:5" ht="9.75" customHeight="1">
      <c r="A122" s="2" t="s">
        <v>99</v>
      </c>
      <c r="B122" s="54">
        <f>SUM(B123:B127)</f>
        <v>848380</v>
      </c>
      <c r="C122" s="54">
        <f>SUM(C123:C127)</f>
        <v>1329339</v>
      </c>
      <c r="D122" s="23"/>
      <c r="E122" s="20"/>
    </row>
    <row r="123" spans="1:5" ht="9.75" customHeight="1">
      <c r="A123" s="2" t="s">
        <v>77</v>
      </c>
      <c r="B123" s="55">
        <v>321813</v>
      </c>
      <c r="C123" s="55">
        <v>1139589</v>
      </c>
      <c r="D123" s="22">
        <f>IF(OR(ISTEXT(C123),ISTEXT(B123)),"Text girmeyiniz!",IF(OR(B123&lt;0,C123&lt;0),"Lütfen, artı rakam giriniz!",""))</f>
      </c>
      <c r="E123" s="20"/>
    </row>
    <row r="124" spans="1:5" ht="9.75" customHeight="1">
      <c r="A124" s="2" t="s">
        <v>78</v>
      </c>
      <c r="B124" s="55">
        <v>555940</v>
      </c>
      <c r="C124" s="55">
        <v>246394</v>
      </c>
      <c r="D124" s="22">
        <f>IF(OR(ISTEXT(C124),ISTEXT(B124)),"Text girmeyiniz!",IF(OR(B124&lt;0,C124&lt;0),"Lütfen, artı rakam giriniz!",""))</f>
      </c>
      <c r="E124" s="20"/>
    </row>
    <row r="125" spans="1:5" ht="9.75" customHeight="1">
      <c r="A125" s="2" t="s">
        <v>79</v>
      </c>
      <c r="B125" s="55">
        <v>0</v>
      </c>
      <c r="C125" s="55">
        <v>0</v>
      </c>
      <c r="D125" s="22">
        <f>IF(OR(ISTEXT(C125),ISTEXT(B125)),"Text girmeyiniz!",IF(OR(B125&lt;0,C125&lt;0),"Lütfen, artı rakam giriniz!",""))</f>
      </c>
      <c r="E125" s="20"/>
    </row>
    <row r="126" spans="1:5" ht="9.75" customHeight="1">
      <c r="A126" s="2" t="s">
        <v>80</v>
      </c>
      <c r="B126" s="55">
        <v>0</v>
      </c>
      <c r="C126" s="55">
        <v>0</v>
      </c>
      <c r="D126" s="22">
        <f>IF(OR(ISTEXT(C126),ISTEXT(B126)),"Text girmeyiniz!",IF(OR(B126&lt;0,C126&lt;0),"Lütfen, artı rakam giriniz!",""))</f>
      </c>
      <c r="E126" s="20"/>
    </row>
    <row r="127" spans="1:5" ht="9.75" customHeight="1">
      <c r="A127" s="2" t="s">
        <v>81</v>
      </c>
      <c r="B127" s="55">
        <v>-29373</v>
      </c>
      <c r="C127" s="55">
        <v>-56644</v>
      </c>
      <c r="D127" s="22">
        <f>IF(OR(ISTEXT(C127),ISTEXT(B127)),"Text girmeyiniz!",IF(OR(B127&gt;0,C127&gt;0),"Lütfen, eksi rakam giriniz!",""))</f>
      </c>
      <c r="E127" s="20"/>
    </row>
    <row r="128" spans="1:5" ht="9.75" customHeight="1">
      <c r="A128" s="2" t="s">
        <v>100</v>
      </c>
      <c r="B128" s="54">
        <f>SUM(B129:B134)</f>
        <v>0</v>
      </c>
      <c r="C128" s="54">
        <f>SUM(C129:C134)</f>
        <v>0</v>
      </c>
      <c r="D128" s="23"/>
      <c r="E128" s="20"/>
    </row>
    <row r="129" spans="1:5" ht="9.75" customHeight="1">
      <c r="A129" s="2" t="s">
        <v>83</v>
      </c>
      <c r="B129" s="55">
        <v>0</v>
      </c>
      <c r="C129" s="55">
        <v>0</v>
      </c>
      <c r="D129" s="22">
        <f>IF(OR(ISTEXT(C129),ISTEXT(B129)),"Text girmeyiniz!",IF(OR(B129&lt;0,C129&lt;0),"Lütfen, artı rakam giriniz!",""))</f>
      </c>
      <c r="E129" s="20"/>
    </row>
    <row r="130" spans="1:5" ht="9.75" customHeight="1">
      <c r="A130" s="2" t="s">
        <v>84</v>
      </c>
      <c r="B130" s="55">
        <v>0</v>
      </c>
      <c r="C130" s="55">
        <v>0</v>
      </c>
      <c r="D130" s="22">
        <f>IF(OR(ISTEXT(C130),ISTEXT(B130)),"Text girmeyiniz!",IF(OR(B130&lt;0,C130&lt;0),"Lütfen, artı rakam giriniz!",""))</f>
      </c>
      <c r="E130" s="20"/>
    </row>
    <row r="131" spans="1:5" ht="9.75" customHeight="1">
      <c r="A131" s="2" t="s">
        <v>85</v>
      </c>
      <c r="B131" s="55">
        <v>0</v>
      </c>
      <c r="C131" s="55">
        <v>0</v>
      </c>
      <c r="D131" s="22">
        <f>IF(OR(ISTEXT(C131),ISTEXT(B131)),"Text girmeyiniz!",IF(OR(B131&lt;0,C131&lt;0),"Lütfen, artı rakam giriniz!",""))</f>
      </c>
      <c r="E131" s="20"/>
    </row>
    <row r="132" spans="1:5" ht="9.75" customHeight="1">
      <c r="A132" s="2" t="s">
        <v>101</v>
      </c>
      <c r="B132" s="55">
        <v>0</v>
      </c>
      <c r="C132" s="55">
        <v>0</v>
      </c>
      <c r="D132" s="22">
        <f>IF(OR(ISTEXT(C132),ISTEXT(B132)),"Text girmeyiniz!",IF(OR(B132&lt;0,C132&lt;0),"Lütfen, artı rakam giriniz!",""))</f>
      </c>
      <c r="E132" s="20"/>
    </row>
    <row r="133" spans="1:5" ht="9.75" customHeight="1">
      <c r="A133" s="2" t="s">
        <v>102</v>
      </c>
      <c r="B133" s="55">
        <v>0</v>
      </c>
      <c r="C133" s="55">
        <v>0</v>
      </c>
      <c r="D133" s="22">
        <f>IF(OR(ISTEXT(C133),ISTEXT(B133)),"Text girmeyiniz!",IF(OR(B133&lt;0,C133&lt;0),"Lütfen, artı rakam giriniz!",""))</f>
      </c>
      <c r="E133" s="20"/>
    </row>
    <row r="134" spans="1:5" ht="9.75" customHeight="1">
      <c r="A134" s="2" t="s">
        <v>103</v>
      </c>
      <c r="B134" s="55">
        <v>0</v>
      </c>
      <c r="C134" s="55">
        <v>0</v>
      </c>
      <c r="D134" s="22">
        <f>IF(OR(ISTEXT(C134),ISTEXT(B134)),"Text girmeyiniz!",IF(OR(B134&gt;0,C134&gt;0),"Lütfen, eksi rakam giriniz!",""))</f>
      </c>
      <c r="E134" s="20"/>
    </row>
    <row r="135" spans="1:5" ht="9.75" customHeight="1">
      <c r="A135" s="2" t="s">
        <v>91</v>
      </c>
      <c r="B135" s="55">
        <v>0</v>
      </c>
      <c r="C135" s="55">
        <v>0</v>
      </c>
      <c r="D135" s="23"/>
      <c r="E135" s="20"/>
    </row>
    <row r="136" spans="1:5" ht="9.75" customHeight="1">
      <c r="A136" s="2" t="s">
        <v>92</v>
      </c>
      <c r="B136" s="54">
        <f>SUM(B137:B138)</f>
        <v>931608</v>
      </c>
      <c r="C136" s="54">
        <f>SUM(C137:C138)</f>
        <v>723006</v>
      </c>
      <c r="D136" s="23"/>
      <c r="E136" s="20"/>
    </row>
    <row r="137" spans="1:5" ht="9.75" customHeight="1">
      <c r="A137" s="2" t="s">
        <v>104</v>
      </c>
      <c r="B137" s="55">
        <v>931608</v>
      </c>
      <c r="C137" s="55">
        <v>723006</v>
      </c>
      <c r="D137" s="22">
        <f>IF(OR(ISTEXT(C137),ISTEXT(B137)),"Text girmeyiniz!",IF(OR(B137&lt;0,C137&lt;0),"Lütfen, artı rakam giriniz!",""))</f>
      </c>
      <c r="E137" s="20"/>
    </row>
    <row r="138" spans="1:5" ht="9.75" customHeight="1">
      <c r="A138" s="2" t="s">
        <v>94</v>
      </c>
      <c r="B138" s="55">
        <v>0</v>
      </c>
      <c r="C138" s="55">
        <v>0</v>
      </c>
      <c r="D138" s="22">
        <f>IF(OR(ISTEXT(C138),ISTEXT(B138)),"Text girmeyiniz!",IF(OR(B138&lt;0,C138&lt;0),"Lütfen, artı rakam giriniz!",""))</f>
      </c>
      <c r="E138" s="20"/>
    </row>
    <row r="139" spans="1:5" ht="9.75" customHeight="1">
      <c r="A139" s="2" t="s">
        <v>105</v>
      </c>
      <c r="B139" s="54">
        <f>SUM(B140:B143,B147:B147,B155:B157)</f>
        <v>50767477</v>
      </c>
      <c r="C139" s="54">
        <f>SUM(C140:C143,C147:C147,C155:C157)</f>
        <v>26710457</v>
      </c>
      <c r="D139" s="23"/>
      <c r="E139" s="20"/>
    </row>
    <row r="140" spans="1:5" ht="9.75" customHeight="1">
      <c r="A140" s="2" t="s">
        <v>106</v>
      </c>
      <c r="B140" s="55">
        <v>20377128</v>
      </c>
      <c r="C140" s="55">
        <v>10188564</v>
      </c>
      <c r="D140" s="22">
        <f>IF(OR(ISTEXT(C140),ISTEXT(B140)),"Text girmeyiniz!",IF(OR(B140&lt;0,C140&lt;0),"Lütfen, artı rakam giriniz!",""))</f>
      </c>
      <c r="E140" s="20"/>
    </row>
    <row r="141" spans="1:5" ht="9.75" customHeight="1">
      <c r="A141" s="2" t="s">
        <v>107</v>
      </c>
      <c r="B141" s="55">
        <v>0</v>
      </c>
      <c r="C141" s="55">
        <v>0</v>
      </c>
      <c r="D141" s="22">
        <f>IF(OR(ISTEXT(C141),ISTEXT(B141)),"Text girmeyiniz!",IF(OR(B141&gt;0,C141&gt;0),"Lütfen, eksi rakam giriniz!",""))</f>
      </c>
      <c r="E141" s="20"/>
    </row>
    <row r="142" spans="1:5" ht="9.75" customHeight="1">
      <c r="A142" s="2" t="s">
        <v>108</v>
      </c>
      <c r="B142" s="55">
        <v>796841</v>
      </c>
      <c r="C142" s="55">
        <v>796841</v>
      </c>
      <c r="D142" s="22">
        <f>IF(OR(ISTEXT(C142),ISTEXT(B142)),"Text girmeyiniz!",IF(OR(B142&lt;0,C142&lt;0),"Lütfen, artı rakam giriniz!",""))</f>
      </c>
      <c r="E142" s="20"/>
    </row>
    <row r="143" spans="1:5" ht="9.75" customHeight="1">
      <c r="A143" s="2" t="s">
        <v>109</v>
      </c>
      <c r="B143" s="54">
        <f>SUM(B144:B146)</f>
        <v>50645593</v>
      </c>
      <c r="C143" s="54">
        <f>SUM(C144:C146)</f>
        <v>38735154</v>
      </c>
      <c r="D143" s="23"/>
      <c r="E143" s="20"/>
    </row>
    <row r="144" spans="1:5" ht="9.75" customHeight="1">
      <c r="A144" s="2" t="s">
        <v>110</v>
      </c>
      <c r="B144" s="55">
        <v>48178199</v>
      </c>
      <c r="C144" s="55">
        <v>36678102</v>
      </c>
      <c r="D144" s="22">
        <f>IF(OR(ISTEXT(C144),ISTEXT(B144)),"Text girmeyiniz!",IF(OR(B144&lt;0,C144&lt;0),"Lütfen, artı rakam giriniz!",""))</f>
      </c>
      <c r="E144" s="20"/>
    </row>
    <row r="145" spans="1:5" ht="9.75" customHeight="1">
      <c r="A145" s="2" t="s">
        <v>111</v>
      </c>
      <c r="B145" s="55">
        <v>1799985</v>
      </c>
      <c r="C145" s="55">
        <v>0</v>
      </c>
      <c r="D145" s="22">
        <f>IF(OR(ISTEXT(C145),ISTEXT(B145)),"Text girmeyiniz!",IF(OR(B145&lt;0,C145&lt;0),"Lütfen, artı rakam giriniz!",""))</f>
      </c>
      <c r="E145" s="20"/>
    </row>
    <row r="146" spans="1:5" ht="9.75" customHeight="1">
      <c r="A146" s="2" t="s">
        <v>112</v>
      </c>
      <c r="B146" s="55">
        <v>667409</v>
      </c>
      <c r="C146" s="55">
        <v>2057052</v>
      </c>
      <c r="D146" s="22">
        <f>IF(OR(ISTEXT(C146),ISTEXT(B146)),"Text girmeyiniz!",IF(OR(B146&lt;0,C146&lt;0),"Lütfen, artı rakam giriniz!",""))</f>
      </c>
      <c r="E146" s="20"/>
    </row>
    <row r="147" spans="1:5" ht="9.75" customHeight="1">
      <c r="A147" s="2" t="s">
        <v>113</v>
      </c>
      <c r="B147" s="54">
        <f>SUM(B148:B154)</f>
        <v>256040</v>
      </c>
      <c r="C147" s="54">
        <f>SUM(C148:C154)</f>
        <v>2381156</v>
      </c>
      <c r="D147" s="23"/>
      <c r="E147" s="20"/>
    </row>
    <row r="148" spans="1:5" ht="9.75" customHeight="1">
      <c r="A148" s="2" t="s">
        <v>114</v>
      </c>
      <c r="B148" s="55">
        <v>256040</v>
      </c>
      <c r="C148" s="55">
        <v>256040</v>
      </c>
      <c r="D148" s="22">
        <f aca="true" t="shared" si="4" ref="D148:D153">IF(OR(ISTEXT(C148),ISTEXT(B148)),"Text girmeyiniz!",IF(OR(B148&lt;0,C148&lt;0),"Lütfen, artı rakam giriniz!",""))</f>
      </c>
      <c r="E148" s="20"/>
    </row>
    <row r="149" spans="1:5" ht="9.75" customHeight="1">
      <c r="A149" s="2" t="s">
        <v>115</v>
      </c>
      <c r="B149" s="55">
        <v>0</v>
      </c>
      <c r="C149" s="55">
        <v>0</v>
      </c>
      <c r="D149" s="22">
        <f t="shared" si="4"/>
      </c>
      <c r="E149" s="20"/>
    </row>
    <row r="150" spans="1:5" ht="9.75" customHeight="1">
      <c r="A150" s="2" t="s">
        <v>116</v>
      </c>
      <c r="B150" s="55">
        <v>0</v>
      </c>
      <c r="C150" s="55">
        <v>0</v>
      </c>
      <c r="D150" s="22">
        <f t="shared" si="4"/>
      </c>
      <c r="E150" s="20"/>
    </row>
    <row r="151" spans="1:5" ht="9.75" customHeight="1">
      <c r="A151" s="2" t="s">
        <v>117</v>
      </c>
      <c r="B151" s="55">
        <v>0</v>
      </c>
      <c r="C151" s="55">
        <v>2125116</v>
      </c>
      <c r="D151" s="22">
        <f t="shared" si="4"/>
      </c>
      <c r="E151" s="20"/>
    </row>
    <row r="152" spans="1:5" ht="9.75" customHeight="1">
      <c r="A152" s="2" t="s">
        <v>118</v>
      </c>
      <c r="B152" s="55">
        <v>0</v>
      </c>
      <c r="C152" s="55">
        <v>0</v>
      </c>
      <c r="D152" s="22">
        <f t="shared" si="4"/>
      </c>
      <c r="E152" s="20"/>
    </row>
    <row r="153" spans="1:5" ht="9.75" customHeight="1">
      <c r="A153" s="2" t="s">
        <v>119</v>
      </c>
      <c r="B153" s="55">
        <v>0</v>
      </c>
      <c r="C153" s="55">
        <v>0</v>
      </c>
      <c r="D153" s="22">
        <f t="shared" si="4"/>
      </c>
      <c r="E153" s="20"/>
    </row>
    <row r="154" spans="1:5" ht="9.75" customHeight="1">
      <c r="A154" s="2" t="s">
        <v>120</v>
      </c>
      <c r="B154" s="55">
        <v>0</v>
      </c>
      <c r="C154" s="55">
        <v>0</v>
      </c>
      <c r="D154" s="22"/>
      <c r="E154" s="20"/>
    </row>
    <row r="155" spans="1:5" ht="9.75" customHeight="1">
      <c r="A155" s="2" t="s">
        <v>121</v>
      </c>
      <c r="B155" s="55">
        <v>4236249</v>
      </c>
      <c r="C155" s="55">
        <v>0</v>
      </c>
      <c r="D155" s="22">
        <f>IF(OR(ISTEXT(C155),ISTEXT(B155)),"Text girmeyiniz!",IF(OR(B155&lt;0,C155&lt;0),"Lütfen, artı rakam giriniz!",IF(OR(AND(B155&gt;0,B156&lt;0),AND(C155&gt;0,C156&lt;0)),"Aynı döneme hem kar hem zarar yazamazsınız!","")))</f>
      </c>
      <c r="E155" s="20"/>
    </row>
    <row r="156" spans="1:5" ht="9.75" customHeight="1">
      <c r="A156" s="2" t="s">
        <v>122</v>
      </c>
      <c r="B156" s="55">
        <v>0</v>
      </c>
      <c r="C156" s="55">
        <v>-4956622</v>
      </c>
      <c r="D156" s="22">
        <f>IF(OR(ISTEXT(C156),ISTEXT(B156)),"Text girmeyiniz!",IF(OR(B156&gt;0,C156&gt;0),"Lütfen, eksi rakam giriniz!",""))</f>
      </c>
      <c r="E156" s="20"/>
    </row>
    <row r="157" spans="1:5" ht="9.75" customHeight="1">
      <c r="A157" s="2" t="s">
        <v>123</v>
      </c>
      <c r="B157" s="54">
        <f>SUM(B158:B159)</f>
        <v>-25544374</v>
      </c>
      <c r="C157" s="54">
        <f>SUM(C158:C159)</f>
        <v>-20434636</v>
      </c>
      <c r="D157" s="22"/>
      <c r="E157" s="63"/>
    </row>
    <row r="158" spans="1:5" ht="9.75" customHeight="1">
      <c r="A158" s="30" t="s">
        <v>771</v>
      </c>
      <c r="B158" s="55">
        <v>-5109738</v>
      </c>
      <c r="C158" s="55">
        <v>0</v>
      </c>
      <c r="D158" s="22">
        <f>IF(OR(ISTEXT(C158),ISTEXT(B158)),"Text girmeyiniz!",IF(OR(B158&gt;0,C158&gt;0),"Lütfen, eksi rakam giriniz!",""))</f>
      </c>
      <c r="E158" s="20"/>
    </row>
    <row r="159" spans="1:5" ht="9.75" customHeight="1">
      <c r="A159" s="30" t="s">
        <v>772</v>
      </c>
      <c r="B159" s="55">
        <v>-20434636</v>
      </c>
      <c r="C159" s="55">
        <v>-20434636</v>
      </c>
      <c r="D159" s="22">
        <f>IF(OR(ISTEXT(C159),ISTEXT(B159)),"Text girmeyiniz!",IF(OR(B159&gt;0,C159&gt;0),"Lütfen, eksi rakam giriniz!",""))</f>
      </c>
      <c r="E159" s="20"/>
    </row>
    <row r="160" spans="1:5" ht="9.75" customHeight="1">
      <c r="A160" s="3"/>
      <c r="B160" s="54"/>
      <c r="C160" s="54"/>
      <c r="D160" s="23"/>
      <c r="E160" s="20"/>
    </row>
    <row r="161" spans="1:5" ht="9.75" customHeight="1">
      <c r="A161" s="5" t="s">
        <v>124</v>
      </c>
      <c r="B161" s="54">
        <f>SUM(B90,B116,B139)</f>
        <v>149372227</v>
      </c>
      <c r="C161" s="54">
        <f>SUM(C90,C116,C139)</f>
        <v>135668832</v>
      </c>
      <c r="D161" s="23"/>
      <c r="E161" s="20"/>
    </row>
    <row r="162" spans="1:5" ht="9.75" customHeight="1">
      <c r="A162" s="3"/>
      <c r="B162" s="4"/>
      <c r="C162" s="4"/>
      <c r="D162" s="20"/>
      <c r="E162" s="20"/>
    </row>
    <row r="163" spans="1:8" ht="14.25" customHeight="1">
      <c r="A163" s="7" t="str">
        <f>$A$1</f>
        <v>MERKO GIDA SANAYİ VE TİCARET A.Ş.</v>
      </c>
      <c r="B163" s="39"/>
      <c r="C163" s="8"/>
      <c r="D163" s="27" t="str">
        <f>D1</f>
        <v>MERKO</v>
      </c>
      <c r="E163" s="20"/>
      <c r="F163" s="10"/>
      <c r="G163" s="10"/>
      <c r="H163" s="10"/>
    </row>
    <row r="164" spans="1:5" ht="9.75" customHeight="1">
      <c r="A164" s="5"/>
      <c r="B164" s="6" t="str">
        <f>$B$2</f>
        <v>Bağımsız Denetim'den</v>
      </c>
      <c r="C164" s="1"/>
      <c r="D164" s="23"/>
      <c r="E164" s="20"/>
    </row>
    <row r="165" spans="1:5" ht="9.75" customHeight="1">
      <c r="A165" s="29">
        <f>$A$3</f>
        <v>0</v>
      </c>
      <c r="B165" s="42" t="str">
        <f>$B$3</f>
        <v>Geçmemiş</v>
      </c>
      <c r="C165" s="42" t="str">
        <f>$C$3</f>
        <v>Geçmemiş</v>
      </c>
      <c r="D165" s="22"/>
      <c r="E165" s="20"/>
    </row>
    <row r="166" spans="1:5" ht="9.75" customHeight="1">
      <c r="A166" s="5" t="s">
        <v>125</v>
      </c>
      <c r="B166" s="43" t="str">
        <f>$B$4</f>
        <v>30.09.2003</v>
      </c>
      <c r="C166" s="43" t="str">
        <f>$C$4</f>
        <v>30.09.2002</v>
      </c>
      <c r="D166" s="23"/>
      <c r="E166" s="20"/>
    </row>
    <row r="167" spans="1:5" ht="12" customHeight="1">
      <c r="A167" s="2" t="s">
        <v>126</v>
      </c>
      <c r="B167" s="54">
        <f>SUM(B168:B170)</f>
        <v>68687894</v>
      </c>
      <c r="C167" s="54">
        <f>SUM(C168:C170)</f>
        <v>64022729</v>
      </c>
      <c r="D167" s="23"/>
      <c r="E167" s="20"/>
    </row>
    <row r="168" spans="1:5" ht="12" customHeight="1">
      <c r="A168" s="2" t="s">
        <v>127</v>
      </c>
      <c r="B168" s="55">
        <v>19372194</v>
      </c>
      <c r="C168" s="55">
        <v>15303002</v>
      </c>
      <c r="D168" s="22">
        <f>IF(OR(ISTEXT(C168),ISTEXT(B168)),"Text girmeyiniz!",IF(OR(B168&lt;0,C168&lt;0),"Lütfen, artı rakam giriniz!",""))</f>
      </c>
      <c r="E168" s="20"/>
    </row>
    <row r="169" spans="1:5" ht="12" customHeight="1">
      <c r="A169" s="2" t="s">
        <v>128</v>
      </c>
      <c r="B169" s="55">
        <v>47454558</v>
      </c>
      <c r="C169" s="55">
        <v>46973326</v>
      </c>
      <c r="D169" s="22">
        <f>IF(OR(ISTEXT(C169),ISTEXT(B169)),"Text girmeyiniz!",IF(OR(B169&lt;0,C169&lt;0),"Lütfen, artı rakam giriniz!",""))</f>
      </c>
      <c r="E169" s="20"/>
    </row>
    <row r="170" spans="1:5" ht="12" customHeight="1">
      <c r="A170" s="2" t="s">
        <v>129</v>
      </c>
      <c r="B170" s="55">
        <v>1861142</v>
      </c>
      <c r="C170" s="55">
        <v>1746401</v>
      </c>
      <c r="D170" s="22">
        <f>IF(OR(ISTEXT(C170),ISTEXT(B170)),"Text girmeyiniz!",IF(OR(B170&lt;0,C170&lt;0),"Lütfen, artı rakam giriniz!",""))</f>
      </c>
      <c r="E170" s="20"/>
    </row>
    <row r="171" spans="1:5" ht="12" customHeight="1">
      <c r="A171" s="2" t="s">
        <v>130</v>
      </c>
      <c r="B171" s="54">
        <f>SUM(B172:B174)</f>
        <v>-792144</v>
      </c>
      <c r="C171" s="54">
        <f>SUM(C172:C174)</f>
        <v>-892480</v>
      </c>
      <c r="D171" s="23"/>
      <c r="E171" s="20"/>
    </row>
    <row r="172" spans="1:5" ht="12" customHeight="1">
      <c r="A172" s="2" t="s">
        <v>131</v>
      </c>
      <c r="B172" s="55">
        <v>-343073</v>
      </c>
      <c r="C172" s="55">
        <v>-775138</v>
      </c>
      <c r="D172" s="22">
        <f>IF(OR(ISTEXT(C172),ISTEXT(B172)),"Text girmeyiniz!",IF(OR(B172&gt;0,C172&gt;0),"Lütfen, eksi rakam giriniz!",""))</f>
      </c>
      <c r="E172" s="20"/>
    </row>
    <row r="173" spans="1:5" ht="12" customHeight="1">
      <c r="A173" s="2" t="s">
        <v>132</v>
      </c>
      <c r="B173" s="55">
        <v>-449071</v>
      </c>
      <c r="C173" s="55">
        <v>-117342</v>
      </c>
      <c r="D173" s="22">
        <f>IF(OR(ISTEXT(C173),ISTEXT(B173)),"Text girmeyiniz!",IF(OR(B173&gt;0,C173&gt;0),"Lütfen, eksi rakam giriniz!",""))</f>
      </c>
      <c r="E173" s="20"/>
    </row>
    <row r="174" spans="1:5" ht="12" customHeight="1">
      <c r="A174" s="2" t="s">
        <v>133</v>
      </c>
      <c r="B174" s="55">
        <v>0</v>
      </c>
      <c r="C174" s="55">
        <v>0</v>
      </c>
      <c r="D174" s="22">
        <f>IF(OR(ISTEXT(C174),ISTEXT(B174)),"Text girmeyiniz!",IF(OR(B174&gt;0,C174&gt;0),"Lütfen, eksi rakam giriniz!",""))</f>
      </c>
      <c r="E174" s="20"/>
    </row>
    <row r="175" spans="1:5" ht="12" customHeight="1">
      <c r="A175" s="2" t="s">
        <v>134</v>
      </c>
      <c r="B175" s="54">
        <f>B167+B171</f>
        <v>67895750</v>
      </c>
      <c r="C175" s="54">
        <f>C167+C171</f>
        <v>63130249</v>
      </c>
      <c r="D175" s="23"/>
      <c r="E175" s="20"/>
    </row>
    <row r="176" spans="1:5" ht="12" customHeight="1">
      <c r="A176" s="2" t="s">
        <v>135</v>
      </c>
      <c r="B176" s="55">
        <v>-59460475</v>
      </c>
      <c r="C176" s="55">
        <v>-55961453</v>
      </c>
      <c r="D176" s="22">
        <f>IF(OR(B176&gt;0,C176&gt;0),"Lütfen, eksi rakam giriniz!","")</f>
      </c>
      <c r="E176" s="20"/>
    </row>
    <row r="177" spans="1:5" ht="12" customHeight="1">
      <c r="A177" s="2" t="s">
        <v>136</v>
      </c>
      <c r="B177" s="54">
        <f>+B175+B176</f>
        <v>8435275</v>
      </c>
      <c r="C177" s="54">
        <f>+C175+C176</f>
        <v>7168796</v>
      </c>
      <c r="D177" s="23"/>
      <c r="E177" s="20"/>
    </row>
    <row r="178" spans="1:5" ht="12" customHeight="1">
      <c r="A178" s="2" t="s">
        <v>137</v>
      </c>
      <c r="B178" s="54">
        <f>SUM(B179:B181)</f>
        <v>-8476824</v>
      </c>
      <c r="C178" s="54">
        <f>SUM(C179:C181)</f>
        <v>-7150630</v>
      </c>
      <c r="D178" s="23"/>
      <c r="E178" s="20"/>
    </row>
    <row r="179" spans="1:5" ht="12" customHeight="1">
      <c r="A179" s="2" t="s">
        <v>138</v>
      </c>
      <c r="B179" s="55">
        <v>0</v>
      </c>
      <c r="C179" s="55">
        <v>0</v>
      </c>
      <c r="D179" s="22">
        <f>IF(OR(ISTEXT(C179),ISTEXT(B179)),"Text girmeyiniz!",IF(OR(B179&gt;0,C179&gt;0),"Lütfen, eksi rakam giriniz!",""))</f>
      </c>
      <c r="E179" s="20"/>
    </row>
    <row r="180" spans="1:5" ht="12" customHeight="1">
      <c r="A180" s="2" t="s">
        <v>139</v>
      </c>
      <c r="B180" s="55">
        <v>-5447862</v>
      </c>
      <c r="C180" s="55">
        <v>-5008698</v>
      </c>
      <c r="D180" s="22">
        <f>IF(OR(ISTEXT(C180),ISTEXT(B180)),"Text girmeyiniz!",IF(OR(B180&gt;0,C180&gt;0),"Lütfen, eksi rakam giriniz!",""))</f>
      </c>
      <c r="E180" s="20"/>
    </row>
    <row r="181" spans="1:5" ht="12" customHeight="1">
      <c r="A181" s="2" t="s">
        <v>140</v>
      </c>
      <c r="B181" s="55">
        <v>-3028962</v>
      </c>
      <c r="C181" s="55">
        <v>-2141932</v>
      </c>
      <c r="D181" s="22">
        <f>IF(OR(ISTEXT(C181),ISTEXT(B181)),"Text girmeyiniz!",IF(OR(B181&gt;0,C181&gt;0),"Lütfen, eksi rakam giriniz!",""))</f>
      </c>
      <c r="E181" s="20"/>
    </row>
    <row r="182" spans="1:5" ht="12" customHeight="1">
      <c r="A182" s="2" t="s">
        <v>141</v>
      </c>
      <c r="B182" s="54">
        <f>B177+B178</f>
        <v>-41549</v>
      </c>
      <c r="C182" s="54">
        <f>C177+C178</f>
        <v>18166</v>
      </c>
      <c r="D182" s="23"/>
      <c r="E182" s="20"/>
    </row>
    <row r="183" spans="1:5" ht="12" customHeight="1">
      <c r="A183" s="2" t="s">
        <v>142</v>
      </c>
      <c r="B183" s="54">
        <f>SUM(B184:B187)</f>
        <v>8141951</v>
      </c>
      <c r="C183" s="54">
        <f>SUM(C184:C187)</f>
        <v>1005622</v>
      </c>
      <c r="D183" s="23"/>
      <c r="E183" s="20"/>
    </row>
    <row r="184" spans="1:5" ht="12" customHeight="1">
      <c r="A184" s="2" t="s">
        <v>143</v>
      </c>
      <c r="B184" s="55">
        <v>0</v>
      </c>
      <c r="C184" s="55">
        <v>0</v>
      </c>
      <c r="D184" s="22">
        <f>IF(OR(ISTEXT(C184),ISTEXT(B184)),"Text girmeyiniz!",IF(OR(B184&lt;0,C184&lt;0),"Lütfen, artı rakam giriniz!",""))</f>
      </c>
      <c r="E184" s="20"/>
    </row>
    <row r="185" spans="1:5" ht="12" customHeight="1">
      <c r="A185" s="2" t="s">
        <v>144</v>
      </c>
      <c r="B185" s="55">
        <v>0</v>
      </c>
      <c r="C185" s="55">
        <v>0</v>
      </c>
      <c r="D185" s="22">
        <f>IF(OR(ISTEXT(C185),ISTEXT(B185)),"Text girmeyiniz!",IF(OR(B185&lt;0,C185&lt;0),"Lütfen, artı rakam giriniz!",""))</f>
      </c>
      <c r="E185" s="20"/>
    </row>
    <row r="186" spans="1:5" ht="12" customHeight="1">
      <c r="A186" s="2" t="s">
        <v>145</v>
      </c>
      <c r="B186" s="55">
        <v>49304</v>
      </c>
      <c r="C186" s="55">
        <v>139705</v>
      </c>
      <c r="D186" s="22">
        <f>IF(OR(ISTEXT(C186),ISTEXT(B186)),"Text girmeyiniz!",IF(OR(B186&lt;0,C186&lt;0),"Lütfen, artı rakam giriniz!",""))</f>
      </c>
      <c r="E186" s="20"/>
    </row>
    <row r="187" spans="1:5" ht="12" customHeight="1">
      <c r="A187" s="2" t="s">
        <v>146</v>
      </c>
      <c r="B187" s="55">
        <v>8092647</v>
      </c>
      <c r="C187" s="55">
        <v>865917</v>
      </c>
      <c r="D187" s="22">
        <f>IF(OR(ISTEXT(C187),ISTEXT(B187)),"Text girmeyiniz!",IF(OR(B187&lt;0,C187&lt;0),"Lütfen, artı rakam giriniz!",""))</f>
      </c>
      <c r="E187" s="20"/>
    </row>
    <row r="188" spans="1:5" ht="12" customHeight="1">
      <c r="A188" s="2" t="s">
        <v>147</v>
      </c>
      <c r="B188" s="55">
        <v>-524359</v>
      </c>
      <c r="C188" s="55">
        <v>-546514</v>
      </c>
      <c r="D188" s="22">
        <f>IF(OR(ISTEXT(C188),ISTEXT(B188)),"Text girmeyiniz!",IF(OR(B188&gt;0,C188&gt;0),"Lütfen, eksi rakam giriniz!",""))</f>
      </c>
      <c r="E188" s="20"/>
    </row>
    <row r="189" spans="1:5" ht="12" customHeight="1">
      <c r="A189" s="2" t="s">
        <v>148</v>
      </c>
      <c r="B189" s="54">
        <f>SUM(B190:B191)</f>
        <v>-1574442</v>
      </c>
      <c r="C189" s="54">
        <f>SUM(C190:C191)</f>
        <v>-4704201</v>
      </c>
      <c r="D189" s="22"/>
      <c r="E189" s="20"/>
    </row>
    <row r="190" spans="1:5" ht="12" customHeight="1">
      <c r="A190" s="2" t="s">
        <v>149</v>
      </c>
      <c r="B190" s="55">
        <v>-972785</v>
      </c>
      <c r="C190" s="55">
        <v>-3607849</v>
      </c>
      <c r="D190" s="22">
        <f>IF(OR(ISTEXT(C190),ISTEXT(B190)),"Text girmeyiniz!",IF(OR(B190&gt;0,C190&gt;0),"Lütfen, eksi rakam giriniz!",""))</f>
      </c>
      <c r="E190" s="20"/>
    </row>
    <row r="191" spans="1:5" ht="12" customHeight="1">
      <c r="A191" s="2" t="s">
        <v>150</v>
      </c>
      <c r="B191" s="55">
        <v>-601657</v>
      </c>
      <c r="C191" s="55">
        <v>-1096352</v>
      </c>
      <c r="D191" s="22">
        <f>IF(OR(ISTEXT(C191),ISTEXT(B191)),"Text girmeyiniz!",IF(OR(B191&gt;0,C191&gt;0),"Lütfen, eksi rakam giriniz!",""))</f>
      </c>
      <c r="E191" s="20"/>
    </row>
    <row r="192" spans="1:5" ht="12" customHeight="1">
      <c r="A192" s="2" t="s">
        <v>151</v>
      </c>
      <c r="B192" s="54">
        <f>B182+B183+B188+B189</f>
        <v>6001601</v>
      </c>
      <c r="C192" s="54">
        <f>C182+C183+C188+C189</f>
        <v>-4226927</v>
      </c>
      <c r="D192" s="23"/>
      <c r="E192" s="20"/>
    </row>
    <row r="193" spans="1:5" ht="12" customHeight="1">
      <c r="A193" s="2" t="s">
        <v>152</v>
      </c>
      <c r="B193" s="54">
        <f>SUM(B194:B196)</f>
        <v>159197</v>
      </c>
      <c r="C193" s="54">
        <f>SUM(C194:C196)</f>
        <v>609162</v>
      </c>
      <c r="D193" s="23"/>
      <c r="E193" s="20"/>
    </row>
    <row r="194" spans="1:5" ht="12" customHeight="1">
      <c r="A194" s="2" t="s">
        <v>153</v>
      </c>
      <c r="B194" s="55">
        <v>0</v>
      </c>
      <c r="C194" s="55">
        <v>0</v>
      </c>
      <c r="D194" s="22">
        <f>IF(OR(ISTEXT(C194),ISTEXT(B194)),"Text girmeyiniz!",IF(OR(B194&lt;0,C194&lt;0),"Lütfen, artı rakam giriniz!",""))</f>
      </c>
      <c r="E194" s="20"/>
    </row>
    <row r="195" spans="1:5" ht="12" customHeight="1">
      <c r="A195" s="2" t="s">
        <v>154</v>
      </c>
      <c r="B195" s="55">
        <v>0</v>
      </c>
      <c r="C195" s="55">
        <v>0</v>
      </c>
      <c r="D195" s="22">
        <f>IF(OR(ISTEXT(C195),ISTEXT(B195)),"Text girmeyiniz!",IF(OR(B195&lt;0,C195&lt;0),"Lütfen, artı rakam giriniz!",""))</f>
      </c>
      <c r="E195" s="20"/>
    </row>
    <row r="196" spans="1:5" ht="12" customHeight="1">
      <c r="A196" s="2" t="s">
        <v>155</v>
      </c>
      <c r="B196" s="55">
        <v>159197</v>
      </c>
      <c r="C196" s="55">
        <v>609162</v>
      </c>
      <c r="D196" s="22">
        <f>IF(OR(ISTEXT(C196),ISTEXT(B196)),"Text girmeyiniz!",IF(OR(B196&lt;0,C196&lt;0),"Lütfen, artı rakam giriniz!",""))</f>
      </c>
      <c r="E196" s="20"/>
    </row>
    <row r="197" spans="1:5" ht="12" customHeight="1">
      <c r="A197" s="2" t="s">
        <v>156</v>
      </c>
      <c r="B197" s="54">
        <f>SUM(B198:B200)</f>
        <v>-1924549</v>
      </c>
      <c r="C197" s="54">
        <f>SUM(C198:C200)</f>
        <v>-1338857</v>
      </c>
      <c r="D197" s="23"/>
      <c r="E197" s="20"/>
    </row>
    <row r="198" spans="1:5" ht="12" customHeight="1">
      <c r="A198" s="2" t="s">
        <v>157</v>
      </c>
      <c r="B198" s="55">
        <v>-1642175</v>
      </c>
      <c r="C198" s="55">
        <v>-1308937</v>
      </c>
      <c r="D198" s="22">
        <f>IF(OR(ISTEXT(C198),ISTEXT(B198)),"Text girmeyiniz!",IF(OR(B198&gt;0,C198&gt;0),"Lütfen, eksi rakam giriniz!",""))</f>
      </c>
      <c r="E198" s="20"/>
    </row>
    <row r="199" spans="1:5" ht="12" customHeight="1">
      <c r="A199" s="2" t="s">
        <v>158</v>
      </c>
      <c r="B199" s="55">
        <v>0</v>
      </c>
      <c r="C199" s="55">
        <v>0</v>
      </c>
      <c r="D199" s="22">
        <f>IF(OR(ISTEXT(C199),ISTEXT(B199)),"Text girmeyiniz!",IF(OR(B199&gt;0,C199&gt;0),"Lütfen, eksi rakam giriniz!",""))</f>
      </c>
      <c r="E199" s="20"/>
    </row>
    <row r="200" spans="1:5" ht="12" customHeight="1">
      <c r="A200" s="2" t="s">
        <v>159</v>
      </c>
      <c r="B200" s="55">
        <v>-282374</v>
      </c>
      <c r="C200" s="55">
        <v>-29920</v>
      </c>
      <c r="D200" s="22">
        <f>IF(OR(ISTEXT(C200),ISTEXT(B200)),"Text girmeyiniz!",IF(OR(B200&gt;0,C200&gt;0),"Lütfen, eksi rakam giriniz!",""))</f>
      </c>
      <c r="E200" s="20"/>
    </row>
    <row r="201" spans="1:5" ht="12" customHeight="1">
      <c r="A201" s="2" t="s">
        <v>160</v>
      </c>
      <c r="B201" s="54">
        <f>B192+B193+B197</f>
        <v>4236249</v>
      </c>
      <c r="C201" s="54">
        <f>C192+C193+C197</f>
        <v>-4956622</v>
      </c>
      <c r="D201" s="23"/>
      <c r="E201" s="20"/>
    </row>
    <row r="202" spans="1:5" ht="12" customHeight="1">
      <c r="A202" s="2" t="s">
        <v>161</v>
      </c>
      <c r="B202" s="55">
        <v>0</v>
      </c>
      <c r="C202" s="55">
        <v>0</v>
      </c>
      <c r="D202" s="22">
        <f>IF(OR(ISTEXT(C202),ISTEXT(B202)),"Text girmeyiniz!",IF(OR(B202&gt;0,C202&gt;0),"Lütfen, eksi rakam giriniz!",""))</f>
      </c>
      <c r="E202" s="20"/>
    </row>
    <row r="203" spans="1:5" ht="12" customHeight="1">
      <c r="A203" s="2" t="s">
        <v>162</v>
      </c>
      <c r="B203" s="54">
        <f>B201+B202</f>
        <v>4236249</v>
      </c>
      <c r="C203" s="54">
        <f>C201+C202</f>
        <v>-4956622</v>
      </c>
      <c r="D203" s="23"/>
      <c r="E203" s="20"/>
    </row>
    <row r="204" spans="1:5" ht="34.5" customHeight="1">
      <c r="A204" s="25"/>
      <c r="B204" s="4"/>
      <c r="C204" s="31"/>
      <c r="D204" s="32"/>
      <c r="E204" s="20"/>
    </row>
    <row r="205" spans="1:5" ht="22.5" customHeight="1">
      <c r="A205" s="33"/>
      <c r="B205" s="40"/>
      <c r="C205" s="41"/>
      <c r="D205" s="34"/>
      <c r="E205" s="20"/>
    </row>
    <row r="206" spans="1:5" ht="7.5" customHeight="1">
      <c r="A206" s="28"/>
      <c r="B206" s="35"/>
      <c r="C206" s="35"/>
      <c r="D206" s="36"/>
      <c r="E206" s="23"/>
    </row>
    <row r="207" spans="1:5" ht="13.5" customHeight="1">
      <c r="A207" s="25"/>
      <c r="B207" s="35"/>
      <c r="C207" s="4"/>
      <c r="D207" s="36"/>
      <c r="E207" s="23"/>
    </row>
    <row r="208" spans="1:5" ht="9.75" customHeight="1">
      <c r="A208" s="28"/>
      <c r="B208" s="35"/>
      <c r="C208" s="4"/>
      <c r="D208" s="36"/>
      <c r="E208" s="23"/>
    </row>
    <row r="209" spans="1:5" ht="9.75" customHeight="1">
      <c r="A209" s="25"/>
      <c r="B209" s="35"/>
      <c r="C209" s="4"/>
      <c r="D209" s="36"/>
      <c r="E209" s="23"/>
    </row>
    <row r="210" spans="1:8" ht="9.75" customHeight="1">
      <c r="A210" s="25"/>
      <c r="B210" s="35"/>
      <c r="C210" s="4"/>
      <c r="D210" s="36"/>
      <c r="E210" s="23"/>
      <c r="H210" s="48"/>
    </row>
    <row r="211" spans="1:5" ht="9.75" customHeight="1">
      <c r="A211" s="25"/>
      <c r="B211" s="35"/>
      <c r="C211" s="4"/>
      <c r="D211" s="36"/>
      <c r="E211" s="23"/>
    </row>
    <row r="212" spans="1:5" ht="9.75" customHeight="1">
      <c r="A212" s="25"/>
      <c r="B212" s="35"/>
      <c r="C212" s="4"/>
      <c r="D212" s="36"/>
      <c r="E212" s="23"/>
    </row>
    <row r="213" spans="1:5" ht="9.75" customHeight="1">
      <c r="A213" s="25"/>
      <c r="B213" s="35"/>
      <c r="C213" s="4"/>
      <c r="D213" s="36"/>
      <c r="E213" s="23"/>
    </row>
    <row r="214" spans="1:5" ht="9.75" customHeight="1">
      <c r="A214" s="25"/>
      <c r="B214" s="35"/>
      <c r="C214" s="4"/>
      <c r="D214" s="36"/>
      <c r="E214" s="23"/>
    </row>
    <row r="215" spans="1:5" ht="9.75" customHeight="1">
      <c r="A215" s="25"/>
      <c r="B215" s="35"/>
      <c r="C215" s="4"/>
      <c r="D215" s="36"/>
      <c r="E215" s="23"/>
    </row>
    <row r="216" spans="1:5" ht="9.75" customHeight="1">
      <c r="A216" s="25"/>
      <c r="B216" s="35"/>
      <c r="C216" s="4"/>
      <c r="D216" s="36"/>
      <c r="E216" s="23"/>
    </row>
    <row r="217" spans="1:5" ht="9.75" customHeight="1">
      <c r="A217" s="25"/>
      <c r="B217" s="35"/>
      <c r="C217" s="4"/>
      <c r="D217" s="36"/>
      <c r="E217" s="23"/>
    </row>
    <row r="218" spans="1:5" ht="9.75" customHeight="1">
      <c r="A218" s="25"/>
      <c r="B218" s="35"/>
      <c r="C218" s="4"/>
      <c r="D218" s="36"/>
      <c r="E218" s="23"/>
    </row>
    <row r="219" spans="1:5" ht="9.75" customHeight="1">
      <c r="A219" s="25"/>
      <c r="B219" s="35"/>
      <c r="C219" s="4"/>
      <c r="D219" s="36"/>
      <c r="E219" s="23"/>
    </row>
    <row r="220" spans="1:5" ht="9.75" customHeight="1">
      <c r="A220" s="25"/>
      <c r="B220" s="35"/>
      <c r="C220" s="4"/>
      <c r="D220" s="36"/>
      <c r="E220" s="23"/>
    </row>
    <row r="221" spans="1:5" ht="9.75" customHeight="1">
      <c r="A221" s="25"/>
      <c r="B221" s="35"/>
      <c r="C221" s="4"/>
      <c r="D221" s="36"/>
      <c r="E221" s="23"/>
    </row>
    <row r="222" spans="1:5" ht="9.75" customHeight="1">
      <c r="A222" s="25"/>
      <c r="B222" s="35"/>
      <c r="C222" s="4"/>
      <c r="D222" s="36"/>
      <c r="E222" s="23"/>
    </row>
    <row r="223" spans="1:5" ht="9.75" customHeight="1">
      <c r="A223" s="25"/>
      <c r="B223" s="35"/>
      <c r="C223" s="4"/>
      <c r="D223" s="36"/>
      <c r="E223" s="23"/>
    </row>
    <row r="224" spans="1:5" ht="9.75" customHeight="1">
      <c r="A224" s="25"/>
      <c r="B224" s="35"/>
      <c r="C224" s="4"/>
      <c r="D224" s="36"/>
      <c r="E224" s="23"/>
    </row>
    <row r="225" spans="1:5" ht="9.75" customHeight="1">
      <c r="A225" s="25"/>
      <c r="B225" s="35"/>
      <c r="C225" s="4"/>
      <c r="D225" s="36"/>
      <c r="E225" s="23"/>
    </row>
    <row r="226" spans="1:5" ht="9.75" customHeight="1">
      <c r="A226" s="25"/>
      <c r="B226" s="35"/>
      <c r="C226" s="4"/>
      <c r="D226" s="36"/>
      <c r="E226" s="23"/>
    </row>
    <row r="227" spans="1:5" ht="9.75" customHeight="1">
      <c r="A227" s="25"/>
      <c r="B227" s="35"/>
      <c r="C227" s="4"/>
      <c r="D227" s="36"/>
      <c r="E227" s="23"/>
    </row>
    <row r="228" spans="1:5" ht="9.75" customHeight="1">
      <c r="A228" s="25"/>
      <c r="B228" s="35"/>
      <c r="C228" s="4"/>
      <c r="D228" s="36"/>
      <c r="E228" s="23"/>
    </row>
    <row r="229" spans="1:5" ht="9.75" customHeight="1">
      <c r="A229" s="25"/>
      <c r="B229" s="35"/>
      <c r="C229" s="4"/>
      <c r="D229" s="36"/>
      <c r="E229" s="23"/>
    </row>
    <row r="247" ht="12" customHeight="1"/>
    <row r="248" ht="12.75">
      <c r="E248" s="64"/>
    </row>
    <row r="249" spans="1:5" ht="12.75" hidden="1">
      <c r="A249" s="46" t="s">
        <v>0</v>
      </c>
      <c r="B249" s="47" t="s">
        <v>163</v>
      </c>
      <c r="E249" s="64"/>
    </row>
    <row r="250" spans="1:5" ht="12.75" hidden="1">
      <c r="A250" s="44" t="s">
        <v>164</v>
      </c>
      <c r="B250" s="45" t="s">
        <v>707</v>
      </c>
      <c r="E250" s="64"/>
    </row>
    <row r="251" spans="1:5" ht="12.75" hidden="1">
      <c r="A251" s="44" t="s">
        <v>638</v>
      </c>
      <c r="B251" s="45" t="s">
        <v>639</v>
      </c>
      <c r="E251" s="64"/>
    </row>
    <row r="252" spans="1:5" ht="12.75" hidden="1">
      <c r="A252" s="44" t="s">
        <v>165</v>
      </c>
      <c r="B252" s="45" t="s">
        <v>166</v>
      </c>
      <c r="E252" s="64"/>
    </row>
    <row r="253" spans="1:5" ht="12.75" hidden="1">
      <c r="A253" s="44" t="s">
        <v>167</v>
      </c>
      <c r="B253" s="45" t="s">
        <v>168</v>
      </c>
      <c r="E253" s="64"/>
    </row>
    <row r="254" spans="1:5" ht="12.75" hidden="1">
      <c r="A254" s="44" t="s">
        <v>666</v>
      </c>
      <c r="B254" s="45" t="s">
        <v>667</v>
      </c>
      <c r="E254" s="64"/>
    </row>
    <row r="255" spans="1:5" ht="12.75" hidden="1">
      <c r="A255" s="44" t="s">
        <v>169</v>
      </c>
      <c r="B255" s="45" t="s">
        <v>170</v>
      </c>
      <c r="E255" s="64"/>
    </row>
    <row r="256" spans="1:5" ht="12.75" hidden="1">
      <c r="A256" s="44" t="s">
        <v>208</v>
      </c>
      <c r="B256" s="45" t="s">
        <v>209</v>
      </c>
      <c r="E256" s="64"/>
    </row>
    <row r="257" spans="1:5" ht="12.75" hidden="1">
      <c r="A257" s="44" t="s">
        <v>708</v>
      </c>
      <c r="B257" s="45" t="s">
        <v>709</v>
      </c>
      <c r="E257" s="64"/>
    </row>
    <row r="258" spans="1:5" ht="12.75" hidden="1">
      <c r="A258" s="44" t="s">
        <v>173</v>
      </c>
      <c r="B258" s="45" t="s">
        <v>174</v>
      </c>
      <c r="E258" s="64"/>
    </row>
    <row r="259" spans="1:5" ht="12.75" hidden="1">
      <c r="A259" s="44" t="s">
        <v>175</v>
      </c>
      <c r="B259" s="45" t="s">
        <v>176</v>
      </c>
      <c r="E259" s="64"/>
    </row>
    <row r="260" spans="1:5" ht="12.75" hidden="1">
      <c r="A260" s="44" t="s">
        <v>177</v>
      </c>
      <c r="B260" s="45" t="s">
        <v>178</v>
      </c>
      <c r="E260" s="64"/>
    </row>
    <row r="261" spans="1:5" ht="12.75" hidden="1">
      <c r="A261" s="44" t="s">
        <v>660</v>
      </c>
      <c r="B261" s="45" t="s">
        <v>661</v>
      </c>
      <c r="E261" s="64"/>
    </row>
    <row r="262" spans="1:5" ht="12.75" hidden="1">
      <c r="A262" s="44" t="s">
        <v>182</v>
      </c>
      <c r="B262" s="45" t="s">
        <v>183</v>
      </c>
      <c r="E262" s="64"/>
    </row>
    <row r="263" spans="1:5" ht="12.75" hidden="1">
      <c r="A263" s="44" t="s">
        <v>185</v>
      </c>
      <c r="B263" s="45" t="s">
        <v>186</v>
      </c>
      <c r="E263" s="64"/>
    </row>
    <row r="264" spans="1:5" ht="12.75" hidden="1">
      <c r="A264" s="44" t="s">
        <v>181</v>
      </c>
      <c r="B264" s="45" t="s">
        <v>668</v>
      </c>
      <c r="E264" s="64"/>
    </row>
    <row r="265" spans="1:5" ht="12.75" hidden="1">
      <c r="A265" s="44" t="s">
        <v>184</v>
      </c>
      <c r="B265" s="45" t="s">
        <v>640</v>
      </c>
      <c r="E265" s="64"/>
    </row>
    <row r="266" spans="1:5" ht="12.75" hidden="1">
      <c r="A266" s="44" t="s">
        <v>171</v>
      </c>
      <c r="B266" s="45" t="s">
        <v>172</v>
      </c>
      <c r="E266" s="64"/>
    </row>
    <row r="267" spans="1:5" ht="12.75" hidden="1">
      <c r="A267" s="44" t="s">
        <v>190</v>
      </c>
      <c r="B267" s="45" t="s">
        <v>191</v>
      </c>
      <c r="E267" s="64"/>
    </row>
    <row r="268" spans="1:5" ht="12.75" hidden="1">
      <c r="A268" s="44" t="s">
        <v>187</v>
      </c>
      <c r="B268" s="45" t="s">
        <v>188</v>
      </c>
      <c r="E268" s="64"/>
    </row>
    <row r="269" spans="1:5" ht="12.75" hidden="1">
      <c r="A269" s="44" t="s">
        <v>192</v>
      </c>
      <c r="B269" s="45" t="s">
        <v>750</v>
      </c>
      <c r="E269" s="64"/>
    </row>
    <row r="270" spans="1:5" ht="12.75" hidden="1">
      <c r="A270" s="44" t="s">
        <v>193</v>
      </c>
      <c r="B270" s="45" t="s">
        <v>194</v>
      </c>
      <c r="E270" s="64"/>
    </row>
    <row r="271" spans="1:5" ht="12.75" hidden="1">
      <c r="A271" s="44" t="s">
        <v>189</v>
      </c>
      <c r="B271" s="45" t="s">
        <v>641</v>
      </c>
      <c r="E271" s="64"/>
    </row>
    <row r="272" spans="1:5" ht="12.75" hidden="1">
      <c r="A272" s="44" t="s">
        <v>684</v>
      </c>
      <c r="B272" s="45" t="s">
        <v>685</v>
      </c>
      <c r="E272" s="64"/>
    </row>
    <row r="273" spans="1:5" ht="12.75" hidden="1">
      <c r="A273" s="44" t="s">
        <v>195</v>
      </c>
      <c r="B273" s="45" t="s">
        <v>196</v>
      </c>
      <c r="E273" s="64"/>
    </row>
    <row r="274" spans="1:5" ht="12.75" hidden="1">
      <c r="A274" s="44" t="s">
        <v>199</v>
      </c>
      <c r="B274" s="45" t="s">
        <v>200</v>
      </c>
      <c r="E274" s="64"/>
    </row>
    <row r="275" spans="1:5" ht="12.75" hidden="1">
      <c r="A275" s="44" t="s">
        <v>201</v>
      </c>
      <c r="B275" s="45" t="s">
        <v>730</v>
      </c>
      <c r="E275" s="64"/>
    </row>
    <row r="276" spans="1:5" ht="12.75" hidden="1">
      <c r="A276" s="44" t="s">
        <v>642</v>
      </c>
      <c r="B276" s="45" t="s">
        <v>643</v>
      </c>
      <c r="E276" s="64"/>
    </row>
    <row r="277" spans="1:5" ht="12.75" hidden="1">
      <c r="A277" s="44" t="s">
        <v>206</v>
      </c>
      <c r="B277" s="45" t="s">
        <v>207</v>
      </c>
      <c r="E277" s="64"/>
    </row>
    <row r="278" spans="1:5" ht="12.75" hidden="1">
      <c r="A278" s="44" t="s">
        <v>210</v>
      </c>
      <c r="B278" s="45" t="s">
        <v>751</v>
      </c>
      <c r="E278" s="64"/>
    </row>
    <row r="279" spans="1:5" ht="12.75" hidden="1">
      <c r="A279" s="44" t="s">
        <v>204</v>
      </c>
      <c r="B279" s="45" t="s">
        <v>205</v>
      </c>
      <c r="E279" s="64"/>
    </row>
    <row r="280" spans="1:5" ht="12.75" hidden="1">
      <c r="A280" s="44" t="s">
        <v>213</v>
      </c>
      <c r="B280" s="45" t="s">
        <v>214</v>
      </c>
      <c r="E280" s="64"/>
    </row>
    <row r="281" spans="1:5" ht="12.75" hidden="1">
      <c r="A281" s="44" t="s">
        <v>215</v>
      </c>
      <c r="B281" s="45" t="s">
        <v>216</v>
      </c>
      <c r="E281" s="64"/>
    </row>
    <row r="282" spans="1:5" ht="12.75" hidden="1">
      <c r="A282" s="44" t="s">
        <v>686</v>
      </c>
      <c r="B282" s="45" t="s">
        <v>687</v>
      </c>
      <c r="E282" s="64"/>
    </row>
    <row r="283" spans="1:5" ht="12.75" hidden="1">
      <c r="A283" s="44" t="s">
        <v>197</v>
      </c>
      <c r="B283" s="45" t="s">
        <v>198</v>
      </c>
      <c r="E283" s="64"/>
    </row>
    <row r="284" spans="1:5" ht="12.75" hidden="1">
      <c r="A284" s="44" t="s">
        <v>217</v>
      </c>
      <c r="B284" s="45" t="s">
        <v>218</v>
      </c>
      <c r="E284" s="64"/>
    </row>
    <row r="285" spans="1:5" ht="12.75" hidden="1">
      <c r="A285" s="44" t="s">
        <v>219</v>
      </c>
      <c r="B285" s="45" t="s">
        <v>220</v>
      </c>
      <c r="E285" s="64"/>
    </row>
    <row r="286" spans="1:5" ht="12.75" hidden="1">
      <c r="A286" s="44" t="s">
        <v>453</v>
      </c>
      <c r="B286" s="45" t="s">
        <v>454</v>
      </c>
      <c r="E286" s="64"/>
    </row>
    <row r="287" spans="1:5" ht="12.75" hidden="1">
      <c r="A287" s="44" t="s">
        <v>211</v>
      </c>
      <c r="B287" s="45" t="s">
        <v>212</v>
      </c>
      <c r="E287" s="64"/>
    </row>
    <row r="288" spans="1:5" ht="12.75" hidden="1">
      <c r="A288" s="44" t="s">
        <v>221</v>
      </c>
      <c r="B288" s="45" t="s">
        <v>222</v>
      </c>
      <c r="E288" s="64"/>
    </row>
    <row r="289" spans="1:5" ht="12.75" hidden="1">
      <c r="A289" s="44" t="s">
        <v>179</v>
      </c>
      <c r="B289" s="45" t="s">
        <v>180</v>
      </c>
      <c r="E289" s="64"/>
    </row>
    <row r="290" spans="1:5" ht="12.75" hidden="1">
      <c r="A290" s="44" t="s">
        <v>225</v>
      </c>
      <c r="B290" s="45" t="s">
        <v>226</v>
      </c>
      <c r="E290" s="64"/>
    </row>
    <row r="291" spans="1:5" ht="12.75" hidden="1">
      <c r="A291" s="44" t="s">
        <v>223</v>
      </c>
      <c r="B291" s="45" t="s">
        <v>224</v>
      </c>
      <c r="E291" s="64"/>
    </row>
    <row r="292" spans="1:5" ht="12.75" hidden="1">
      <c r="A292" s="44" t="s">
        <v>227</v>
      </c>
      <c r="B292" s="45" t="s">
        <v>228</v>
      </c>
      <c r="E292" s="64"/>
    </row>
    <row r="293" spans="1:5" ht="12.75" hidden="1">
      <c r="A293" s="44" t="s">
        <v>202</v>
      </c>
      <c r="B293" s="45" t="s">
        <v>203</v>
      </c>
      <c r="E293" s="64"/>
    </row>
    <row r="294" spans="1:5" ht="12.75" hidden="1">
      <c r="A294" s="44" t="s">
        <v>662</v>
      </c>
      <c r="B294" s="45" t="s">
        <v>663</v>
      </c>
      <c r="E294" s="64"/>
    </row>
    <row r="295" spans="1:5" ht="12.75" hidden="1">
      <c r="A295" s="44" t="s">
        <v>229</v>
      </c>
      <c r="B295" s="45" t="s">
        <v>230</v>
      </c>
      <c r="E295" s="64"/>
    </row>
    <row r="296" spans="1:5" ht="12.75" hidden="1">
      <c r="A296" s="44" t="s">
        <v>231</v>
      </c>
      <c r="B296" s="45" t="s">
        <v>232</v>
      </c>
      <c r="E296" s="64"/>
    </row>
    <row r="297" spans="1:5" ht="12.75" hidden="1">
      <c r="A297" s="44" t="s">
        <v>233</v>
      </c>
      <c r="B297" s="45" t="s">
        <v>234</v>
      </c>
      <c r="E297" s="64"/>
    </row>
    <row r="298" spans="1:5" ht="12.75" hidden="1">
      <c r="A298" s="44" t="s">
        <v>235</v>
      </c>
      <c r="B298" s="45" t="s">
        <v>644</v>
      </c>
      <c r="E298" s="64"/>
    </row>
    <row r="299" spans="1:5" ht="12.75" hidden="1">
      <c r="A299" s="44" t="s">
        <v>238</v>
      </c>
      <c r="B299" s="45" t="s">
        <v>239</v>
      </c>
      <c r="E299" s="64"/>
    </row>
    <row r="300" spans="1:5" ht="12.75" hidden="1">
      <c r="A300" s="44" t="s">
        <v>240</v>
      </c>
      <c r="B300" s="45" t="s">
        <v>241</v>
      </c>
      <c r="E300" s="64"/>
    </row>
    <row r="301" spans="1:5" ht="12.75" hidden="1">
      <c r="A301" s="44" t="s">
        <v>254</v>
      </c>
      <c r="B301" s="45" t="s">
        <v>255</v>
      </c>
      <c r="E301" s="64"/>
    </row>
    <row r="302" spans="1:5" ht="12.75" hidden="1">
      <c r="A302" s="44" t="s">
        <v>244</v>
      </c>
      <c r="B302" s="45" t="s">
        <v>245</v>
      </c>
      <c r="E302" s="64"/>
    </row>
    <row r="303" spans="1:5" ht="12.75" hidden="1">
      <c r="A303" s="44" t="s">
        <v>710</v>
      </c>
      <c r="B303" s="45" t="s">
        <v>711</v>
      </c>
      <c r="E303" s="64"/>
    </row>
    <row r="304" spans="1:5" ht="12.75" hidden="1">
      <c r="A304" s="44" t="s">
        <v>246</v>
      </c>
      <c r="B304" s="45" t="s">
        <v>247</v>
      </c>
      <c r="E304" s="64"/>
    </row>
    <row r="305" spans="1:5" ht="12.75" hidden="1">
      <c r="A305" s="44" t="s">
        <v>256</v>
      </c>
      <c r="B305" s="45" t="s">
        <v>257</v>
      </c>
      <c r="E305" s="64"/>
    </row>
    <row r="306" spans="1:5" ht="12.75" hidden="1">
      <c r="A306" s="44" t="s">
        <v>260</v>
      </c>
      <c r="B306" s="45" t="s">
        <v>731</v>
      </c>
      <c r="E306" s="64"/>
    </row>
    <row r="307" spans="1:5" ht="12.75" hidden="1">
      <c r="A307" s="44" t="s">
        <v>242</v>
      </c>
      <c r="B307" s="45" t="s">
        <v>243</v>
      </c>
      <c r="E307" s="64"/>
    </row>
    <row r="308" spans="1:5" ht="12.75" hidden="1">
      <c r="A308" s="44" t="s">
        <v>248</v>
      </c>
      <c r="B308" s="45" t="s">
        <v>249</v>
      </c>
      <c r="E308" s="64"/>
    </row>
    <row r="309" spans="1:5" ht="12.75" hidden="1">
      <c r="A309" s="44" t="s">
        <v>250</v>
      </c>
      <c r="B309" s="45" t="s">
        <v>251</v>
      </c>
      <c r="E309" s="64"/>
    </row>
    <row r="310" spans="1:5" ht="12.75" hidden="1">
      <c r="A310" s="44" t="s">
        <v>252</v>
      </c>
      <c r="B310" s="45" t="s">
        <v>253</v>
      </c>
      <c r="E310" s="64"/>
    </row>
    <row r="311" spans="1:5" ht="12.75" hidden="1">
      <c r="A311" s="44" t="s">
        <v>645</v>
      </c>
      <c r="B311" s="45" t="s">
        <v>646</v>
      </c>
      <c r="E311" s="64"/>
    </row>
    <row r="312" spans="1:5" ht="12.75" hidden="1">
      <c r="A312" s="44" t="s">
        <v>261</v>
      </c>
      <c r="B312" s="45" t="s">
        <v>262</v>
      </c>
      <c r="E312" s="64"/>
    </row>
    <row r="313" spans="1:5" ht="12.75" hidden="1">
      <c r="A313" s="44" t="s">
        <v>236</v>
      </c>
      <c r="B313" s="45" t="s">
        <v>237</v>
      </c>
      <c r="E313" s="64"/>
    </row>
    <row r="314" spans="1:5" ht="12.75" hidden="1">
      <c r="A314" s="44" t="s">
        <v>267</v>
      </c>
      <c r="B314" s="45" t="s">
        <v>268</v>
      </c>
      <c r="E314" s="64"/>
    </row>
    <row r="315" spans="1:5" ht="12.75" hidden="1">
      <c r="A315" s="44" t="s">
        <v>263</v>
      </c>
      <c r="B315" s="45" t="s">
        <v>264</v>
      </c>
      <c r="E315" s="64"/>
    </row>
    <row r="316" spans="1:5" ht="12.75" hidden="1">
      <c r="A316" s="44" t="s">
        <v>265</v>
      </c>
      <c r="B316" s="45" t="s">
        <v>266</v>
      </c>
      <c r="E316" s="64"/>
    </row>
    <row r="317" spans="1:5" ht="12.75" hidden="1">
      <c r="A317" s="44" t="s">
        <v>258</v>
      </c>
      <c r="B317" s="45" t="s">
        <v>259</v>
      </c>
      <c r="E317" s="64"/>
    </row>
    <row r="318" spans="1:5" ht="12.75" hidden="1">
      <c r="A318" s="44" t="s">
        <v>274</v>
      </c>
      <c r="B318" s="45" t="s">
        <v>275</v>
      </c>
      <c r="E318" s="64"/>
    </row>
    <row r="319" spans="1:5" ht="12.75" hidden="1">
      <c r="A319" s="44" t="s">
        <v>276</v>
      </c>
      <c r="B319" s="45" t="s">
        <v>277</v>
      </c>
      <c r="E319" s="64"/>
    </row>
    <row r="320" spans="1:5" ht="12.75" hidden="1">
      <c r="A320" s="44" t="s">
        <v>281</v>
      </c>
      <c r="B320" s="45" t="s">
        <v>282</v>
      </c>
      <c r="E320" s="64"/>
    </row>
    <row r="321" spans="1:5" ht="12.75" hidden="1">
      <c r="A321" s="44" t="s">
        <v>283</v>
      </c>
      <c r="B321" s="45" t="s">
        <v>284</v>
      </c>
      <c r="E321" s="64"/>
    </row>
    <row r="322" spans="1:5" ht="12.75" hidden="1">
      <c r="A322" s="44" t="s">
        <v>269</v>
      </c>
      <c r="B322" s="45" t="s">
        <v>270</v>
      </c>
      <c r="E322" s="64"/>
    </row>
    <row r="323" spans="1:5" ht="12.75" hidden="1">
      <c r="A323" s="44" t="s">
        <v>289</v>
      </c>
      <c r="B323" s="45" t="s">
        <v>290</v>
      </c>
      <c r="E323" s="64"/>
    </row>
    <row r="324" spans="1:5" ht="12.75" hidden="1">
      <c r="A324" s="44" t="s">
        <v>279</v>
      </c>
      <c r="B324" s="45" t="s">
        <v>280</v>
      </c>
      <c r="E324" s="64"/>
    </row>
    <row r="325" spans="1:5" ht="12.75" hidden="1">
      <c r="A325" s="44" t="s">
        <v>285</v>
      </c>
      <c r="B325" s="45" t="s">
        <v>286</v>
      </c>
      <c r="E325" s="64"/>
    </row>
    <row r="326" spans="1:5" ht="12.75" hidden="1">
      <c r="A326" s="44" t="s">
        <v>287</v>
      </c>
      <c r="B326" s="45" t="s">
        <v>288</v>
      </c>
      <c r="E326" s="64"/>
    </row>
    <row r="327" spans="1:5" ht="12.75" hidden="1">
      <c r="A327" s="44" t="s">
        <v>704</v>
      </c>
      <c r="B327" s="45" t="s">
        <v>696</v>
      </c>
      <c r="E327" s="64"/>
    </row>
    <row r="328" spans="1:5" ht="12.75" hidden="1">
      <c r="A328" s="44" t="s">
        <v>272</v>
      </c>
      <c r="B328" s="45" t="s">
        <v>273</v>
      </c>
      <c r="E328" s="64"/>
    </row>
    <row r="329" spans="1:5" ht="12.75" hidden="1">
      <c r="A329" s="44" t="s">
        <v>271</v>
      </c>
      <c r="B329" s="45" t="s">
        <v>698</v>
      </c>
      <c r="E329" s="64"/>
    </row>
    <row r="330" spans="1:5" ht="12.75" hidden="1">
      <c r="A330" s="44" t="s">
        <v>291</v>
      </c>
      <c r="B330" s="45" t="s">
        <v>292</v>
      </c>
      <c r="E330" s="64"/>
    </row>
    <row r="331" spans="1:5" ht="12.75" hidden="1">
      <c r="A331" s="44" t="s">
        <v>295</v>
      </c>
      <c r="B331" s="45" t="s">
        <v>296</v>
      </c>
      <c r="E331" s="64"/>
    </row>
    <row r="332" spans="1:5" ht="12.75" hidden="1">
      <c r="A332" s="44" t="s">
        <v>647</v>
      </c>
      <c r="B332" s="45" t="s">
        <v>648</v>
      </c>
      <c r="E332" s="64"/>
    </row>
    <row r="333" spans="1:5" ht="12.75" hidden="1">
      <c r="A333" s="44" t="s">
        <v>297</v>
      </c>
      <c r="B333" s="45" t="s">
        <v>649</v>
      </c>
      <c r="E333" s="64"/>
    </row>
    <row r="334" spans="1:5" ht="12.75" hidden="1">
      <c r="A334" s="44" t="s">
        <v>298</v>
      </c>
      <c r="B334" s="45" t="s">
        <v>299</v>
      </c>
      <c r="E334" s="64"/>
    </row>
    <row r="335" spans="1:5" ht="12.75" hidden="1">
      <c r="A335" s="44" t="s">
        <v>562</v>
      </c>
      <c r="B335" s="45" t="s">
        <v>732</v>
      </c>
      <c r="E335" s="64"/>
    </row>
    <row r="336" spans="1:5" ht="12.75" hidden="1">
      <c r="A336" s="44" t="s">
        <v>300</v>
      </c>
      <c r="B336" s="49" t="s">
        <v>301</v>
      </c>
      <c r="E336" s="64"/>
    </row>
    <row r="337" spans="1:5" ht="12.75" hidden="1">
      <c r="A337" s="44" t="s">
        <v>293</v>
      </c>
      <c r="B337" s="45" t="s">
        <v>294</v>
      </c>
      <c r="E337" s="64"/>
    </row>
    <row r="338" spans="1:5" ht="12.75" hidden="1">
      <c r="A338" s="44" t="s">
        <v>729</v>
      </c>
      <c r="B338" s="45" t="s">
        <v>712</v>
      </c>
      <c r="E338" s="64"/>
    </row>
    <row r="339" spans="1:5" ht="12.75" hidden="1">
      <c r="A339" s="44" t="s">
        <v>302</v>
      </c>
      <c r="B339" s="45" t="s">
        <v>669</v>
      </c>
      <c r="E339" s="64"/>
    </row>
    <row r="340" spans="1:5" ht="12.75" hidden="1">
      <c r="A340" s="44" t="s">
        <v>307</v>
      </c>
      <c r="B340" s="45" t="s">
        <v>308</v>
      </c>
      <c r="E340" s="64"/>
    </row>
    <row r="341" spans="1:5" ht="12.75" hidden="1">
      <c r="A341" s="44" t="s">
        <v>303</v>
      </c>
      <c r="B341" s="45" t="s">
        <v>304</v>
      </c>
      <c r="E341" s="64"/>
    </row>
    <row r="342" spans="1:5" ht="12.75" hidden="1">
      <c r="A342" s="44" t="s">
        <v>309</v>
      </c>
      <c r="B342" s="45" t="s">
        <v>310</v>
      </c>
      <c r="E342" s="64"/>
    </row>
    <row r="343" spans="1:5" ht="12.75" hidden="1">
      <c r="A343" s="44" t="s">
        <v>311</v>
      </c>
      <c r="B343" s="45" t="s">
        <v>312</v>
      </c>
      <c r="E343" s="64"/>
    </row>
    <row r="344" spans="1:5" ht="12.75" hidden="1">
      <c r="A344" s="44" t="s">
        <v>305</v>
      </c>
      <c r="B344" s="45" t="s">
        <v>306</v>
      </c>
      <c r="E344" s="64"/>
    </row>
    <row r="345" spans="1:5" ht="12.75" hidden="1">
      <c r="A345" s="44" t="s">
        <v>728</v>
      </c>
      <c r="B345" s="45" t="s">
        <v>716</v>
      </c>
      <c r="E345" s="64"/>
    </row>
    <row r="346" spans="1:5" ht="12.75" hidden="1">
      <c r="A346" s="44" t="s">
        <v>318</v>
      </c>
      <c r="B346" s="45" t="s">
        <v>319</v>
      </c>
      <c r="E346" s="64"/>
    </row>
    <row r="347" spans="1:5" ht="12.75" hidden="1">
      <c r="A347" s="44" t="s">
        <v>313</v>
      </c>
      <c r="B347" s="45" t="s">
        <v>733</v>
      </c>
      <c r="E347" s="64"/>
    </row>
    <row r="348" spans="1:5" ht="12.75" hidden="1">
      <c r="A348" s="44" t="s">
        <v>314</v>
      </c>
      <c r="B348" s="45" t="s">
        <v>315</v>
      </c>
      <c r="E348" s="64"/>
    </row>
    <row r="349" spans="1:5" ht="12.75" hidden="1">
      <c r="A349" s="44" t="s">
        <v>316</v>
      </c>
      <c r="B349" s="45" t="s">
        <v>317</v>
      </c>
      <c r="E349" s="64"/>
    </row>
    <row r="350" spans="1:5" ht="12.75" hidden="1">
      <c r="A350" s="44" t="s">
        <v>320</v>
      </c>
      <c r="B350" s="45" t="s">
        <v>752</v>
      </c>
      <c r="E350" s="64"/>
    </row>
    <row r="351" spans="1:5" ht="12.75" hidden="1">
      <c r="A351" s="44" t="s">
        <v>321</v>
      </c>
      <c r="B351" s="45" t="s">
        <v>322</v>
      </c>
      <c r="E351" s="64"/>
    </row>
    <row r="352" spans="1:5" ht="12.75" hidden="1">
      <c r="A352" s="44" t="s">
        <v>323</v>
      </c>
      <c r="B352" s="45" t="s">
        <v>324</v>
      </c>
      <c r="E352" s="64"/>
    </row>
    <row r="353" spans="1:5" ht="12.75" hidden="1">
      <c r="A353" s="44" t="s">
        <v>688</v>
      </c>
      <c r="B353" s="45" t="s">
        <v>689</v>
      </c>
      <c r="E353" s="64"/>
    </row>
    <row r="354" spans="1:5" ht="12.75" hidden="1">
      <c r="A354" s="44" t="s">
        <v>325</v>
      </c>
      <c r="B354" s="45" t="s">
        <v>326</v>
      </c>
      <c r="E354" s="64"/>
    </row>
    <row r="355" spans="1:5" ht="12.75" hidden="1">
      <c r="A355" s="44" t="s">
        <v>336</v>
      </c>
      <c r="B355" s="45" t="s">
        <v>337</v>
      </c>
      <c r="E355" s="64"/>
    </row>
    <row r="356" spans="1:5" ht="12.75" hidden="1">
      <c r="A356" s="44" t="s">
        <v>333</v>
      </c>
      <c r="B356" s="45" t="s">
        <v>650</v>
      </c>
      <c r="E356" s="64"/>
    </row>
    <row r="357" spans="1:5" ht="12.75" hidden="1">
      <c r="A357" s="44" t="s">
        <v>327</v>
      </c>
      <c r="B357" s="45" t="s">
        <v>328</v>
      </c>
      <c r="E357" s="64"/>
    </row>
    <row r="358" spans="1:5" ht="12.75" hidden="1">
      <c r="A358" s="44" t="s">
        <v>329</v>
      </c>
      <c r="B358" s="45" t="s">
        <v>330</v>
      </c>
      <c r="E358" s="64"/>
    </row>
    <row r="359" spans="1:5" ht="12.75" hidden="1">
      <c r="A359" s="44" t="s">
        <v>334</v>
      </c>
      <c r="B359" s="45" t="s">
        <v>335</v>
      </c>
      <c r="E359" s="64"/>
    </row>
    <row r="360" spans="1:5" ht="12.75" hidden="1">
      <c r="A360" s="44" t="s">
        <v>338</v>
      </c>
      <c r="B360" s="45" t="s">
        <v>724</v>
      </c>
      <c r="E360" s="64"/>
    </row>
    <row r="361" spans="1:5" ht="12.75" hidden="1">
      <c r="A361" s="44" t="s">
        <v>339</v>
      </c>
      <c r="B361" s="45" t="s">
        <v>340</v>
      </c>
      <c r="E361" s="64"/>
    </row>
    <row r="362" spans="1:5" ht="12.75" hidden="1">
      <c r="A362" s="44" t="s">
        <v>719</v>
      </c>
      <c r="B362" s="45" t="s">
        <v>720</v>
      </c>
      <c r="E362" s="64"/>
    </row>
    <row r="363" spans="1:5" ht="12.75" hidden="1">
      <c r="A363" s="44" t="s">
        <v>331</v>
      </c>
      <c r="B363" s="45" t="s">
        <v>332</v>
      </c>
      <c r="E363" s="64"/>
    </row>
    <row r="364" spans="1:5" ht="12.75" hidden="1">
      <c r="A364" s="44" t="s">
        <v>341</v>
      </c>
      <c r="B364" s="45" t="s">
        <v>342</v>
      </c>
      <c r="E364" s="64"/>
    </row>
    <row r="365" spans="1:5" ht="12.75" hidden="1">
      <c r="A365" s="44" t="s">
        <v>343</v>
      </c>
      <c r="B365" s="45" t="s">
        <v>344</v>
      </c>
      <c r="E365" s="64"/>
    </row>
    <row r="366" spans="1:5" ht="12.75" hidden="1">
      <c r="A366" s="44" t="s">
        <v>345</v>
      </c>
      <c r="B366" s="45" t="s">
        <v>346</v>
      </c>
      <c r="E366" s="64"/>
    </row>
    <row r="367" spans="1:5" ht="12.75" hidden="1">
      <c r="A367" s="44" t="s">
        <v>670</v>
      </c>
      <c r="B367" s="45" t="s">
        <v>671</v>
      </c>
      <c r="E367" s="64"/>
    </row>
    <row r="368" spans="1:5" ht="12.75" hidden="1">
      <c r="A368" s="44" t="s">
        <v>347</v>
      </c>
      <c r="B368" s="45" t="s">
        <v>348</v>
      </c>
      <c r="E368" s="64"/>
    </row>
    <row r="369" spans="1:5" ht="12.75" hidden="1">
      <c r="A369" s="44" t="s">
        <v>349</v>
      </c>
      <c r="B369" s="45" t="s">
        <v>350</v>
      </c>
      <c r="E369" s="64"/>
    </row>
    <row r="370" spans="1:5" ht="12.75" hidden="1">
      <c r="A370" s="44" t="s">
        <v>351</v>
      </c>
      <c r="B370" s="45" t="s">
        <v>352</v>
      </c>
      <c r="E370" s="64"/>
    </row>
    <row r="371" spans="1:5" ht="12.75" hidden="1">
      <c r="A371" s="44" t="s">
        <v>355</v>
      </c>
      <c r="B371" s="45" t="s">
        <v>356</v>
      </c>
      <c r="E371" s="64"/>
    </row>
    <row r="372" spans="1:5" ht="12.75" hidden="1">
      <c r="A372" s="44" t="s">
        <v>357</v>
      </c>
      <c r="B372" s="45" t="s">
        <v>358</v>
      </c>
      <c r="E372" s="64"/>
    </row>
    <row r="373" spans="1:5" ht="12.75" hidden="1">
      <c r="A373" s="44" t="s">
        <v>360</v>
      </c>
      <c r="B373" s="45" t="s">
        <v>361</v>
      </c>
      <c r="E373" s="64"/>
    </row>
    <row r="374" spans="1:5" ht="12.75" hidden="1">
      <c r="A374" s="44" t="s">
        <v>353</v>
      </c>
      <c r="B374" s="45" t="s">
        <v>354</v>
      </c>
      <c r="E374" s="64"/>
    </row>
    <row r="375" spans="1:5" ht="12.75" hidden="1">
      <c r="A375" s="44" t="s">
        <v>359</v>
      </c>
      <c r="B375" s="45" t="s">
        <v>753</v>
      </c>
      <c r="E375" s="64"/>
    </row>
    <row r="376" spans="1:5" ht="12.75" hidden="1">
      <c r="A376" s="44" t="s">
        <v>364</v>
      </c>
      <c r="B376" s="45" t="s">
        <v>734</v>
      </c>
      <c r="E376" s="64"/>
    </row>
    <row r="377" spans="1:5" ht="12.75" hidden="1">
      <c r="A377" s="44" t="s">
        <v>362</v>
      </c>
      <c r="B377" s="45" t="s">
        <v>363</v>
      </c>
      <c r="E377" s="64"/>
    </row>
    <row r="378" spans="1:5" ht="12.75" hidden="1">
      <c r="A378" s="44" t="s">
        <v>672</v>
      </c>
      <c r="B378" s="45" t="s">
        <v>673</v>
      </c>
      <c r="E378" s="64"/>
    </row>
    <row r="379" spans="1:5" ht="12.75" hidden="1">
      <c r="A379" s="44" t="s">
        <v>563</v>
      </c>
      <c r="B379" s="45" t="s">
        <v>735</v>
      </c>
      <c r="E379" s="64"/>
    </row>
    <row r="380" spans="1:5" ht="12.75" hidden="1">
      <c r="A380" s="44" t="s">
        <v>727</v>
      </c>
      <c r="B380" s="45" t="s">
        <v>717</v>
      </c>
      <c r="E380" s="64"/>
    </row>
    <row r="381" spans="1:5" ht="12.75" hidden="1">
      <c r="A381" s="44" t="s">
        <v>367</v>
      </c>
      <c r="B381" s="45" t="s">
        <v>368</v>
      </c>
      <c r="E381" s="64"/>
    </row>
    <row r="382" spans="1:5" ht="12.75" hidden="1">
      <c r="A382" s="56" t="s">
        <v>373</v>
      </c>
      <c r="B382" s="49" t="s">
        <v>374</v>
      </c>
      <c r="E382" s="64"/>
    </row>
    <row r="383" spans="1:5" ht="12.75" hidden="1">
      <c r="A383" s="44" t="s">
        <v>369</v>
      </c>
      <c r="B383" s="45" t="s">
        <v>370</v>
      </c>
      <c r="E383" s="64"/>
    </row>
    <row r="384" spans="1:5" ht="12.75" hidden="1">
      <c r="A384" s="44" t="s">
        <v>754</v>
      </c>
      <c r="B384" s="45" t="s">
        <v>755</v>
      </c>
      <c r="E384" s="64"/>
    </row>
    <row r="385" spans="1:5" ht="12.75" hidden="1">
      <c r="A385" s="44" t="s">
        <v>371</v>
      </c>
      <c r="B385" s="45" t="s">
        <v>372</v>
      </c>
      <c r="E385" s="64"/>
    </row>
    <row r="386" spans="1:5" ht="12.75" hidden="1">
      <c r="A386" s="44" t="s">
        <v>377</v>
      </c>
      <c r="B386" s="45" t="s">
        <v>378</v>
      </c>
      <c r="E386" s="64"/>
    </row>
    <row r="387" spans="1:5" ht="12.75" hidden="1">
      <c r="A387" s="44" t="s">
        <v>375</v>
      </c>
      <c r="B387" s="45" t="s">
        <v>376</v>
      </c>
      <c r="E387" s="64"/>
    </row>
    <row r="388" spans="1:5" ht="12.75" hidden="1">
      <c r="A388" s="44" t="s">
        <v>379</v>
      </c>
      <c r="B388" s="45" t="s">
        <v>380</v>
      </c>
      <c r="E388" s="64"/>
    </row>
    <row r="389" spans="1:5" ht="12.75" hidden="1">
      <c r="A389" s="44" t="s">
        <v>385</v>
      </c>
      <c r="B389" s="45" t="s">
        <v>756</v>
      </c>
      <c r="E389" s="64"/>
    </row>
    <row r="390" spans="1:5" ht="12.75" hidden="1">
      <c r="A390" s="44" t="s">
        <v>381</v>
      </c>
      <c r="B390" s="45" t="s">
        <v>382</v>
      </c>
      <c r="E390" s="64"/>
    </row>
    <row r="391" spans="1:5" ht="12.75" hidden="1">
      <c r="A391" s="44" t="s">
        <v>383</v>
      </c>
      <c r="B391" s="45" t="s">
        <v>384</v>
      </c>
      <c r="E391" s="64"/>
    </row>
    <row r="392" spans="1:5" ht="12.75" hidden="1">
      <c r="A392" s="44" t="s">
        <v>705</v>
      </c>
      <c r="B392" s="45" t="s">
        <v>706</v>
      </c>
      <c r="E392" s="64"/>
    </row>
    <row r="393" spans="1:5" ht="12.75" hidden="1">
      <c r="A393" s="44" t="s">
        <v>365</v>
      </c>
      <c r="B393" s="45" t="s">
        <v>366</v>
      </c>
      <c r="E393" s="64"/>
    </row>
    <row r="394" spans="1:5" ht="12.75" hidden="1">
      <c r="A394" s="44" t="s">
        <v>386</v>
      </c>
      <c r="B394" s="45" t="s">
        <v>387</v>
      </c>
      <c r="E394" s="64"/>
    </row>
    <row r="395" spans="1:5" ht="12.75" hidden="1">
      <c r="A395" s="44" t="s">
        <v>713</v>
      </c>
      <c r="B395" s="45" t="s">
        <v>721</v>
      </c>
      <c r="E395" s="64"/>
    </row>
    <row r="396" spans="1:5" ht="12.75" hidden="1">
      <c r="A396" s="44" t="s">
        <v>388</v>
      </c>
      <c r="B396" s="45" t="s">
        <v>389</v>
      </c>
      <c r="E396" s="64"/>
    </row>
    <row r="397" spans="1:5" ht="12.75" hidden="1">
      <c r="A397" s="44" t="s">
        <v>390</v>
      </c>
      <c r="B397" s="45" t="s">
        <v>391</v>
      </c>
      <c r="E397" s="64"/>
    </row>
    <row r="398" spans="1:5" ht="12.75" hidden="1">
      <c r="A398" s="44" t="s">
        <v>395</v>
      </c>
      <c r="B398" s="45" t="s">
        <v>396</v>
      </c>
      <c r="E398" s="64"/>
    </row>
    <row r="399" spans="1:5" ht="12.75" hidden="1">
      <c r="A399" s="44" t="s">
        <v>397</v>
      </c>
      <c r="B399" s="45" t="s">
        <v>398</v>
      </c>
      <c r="E399" s="64"/>
    </row>
    <row r="400" spans="1:5" ht="12.75" hidden="1">
      <c r="A400" s="44" t="s">
        <v>394</v>
      </c>
      <c r="B400" s="45" t="s">
        <v>695</v>
      </c>
      <c r="E400" s="64"/>
    </row>
    <row r="401" spans="1:5" ht="12.75" hidden="1">
      <c r="A401" s="44" t="s">
        <v>399</v>
      </c>
      <c r="B401" s="45" t="s">
        <v>400</v>
      </c>
      <c r="E401" s="64"/>
    </row>
    <row r="402" spans="1:5" ht="12.75" hidden="1">
      <c r="A402" s="44" t="s">
        <v>401</v>
      </c>
      <c r="B402" s="45" t="s">
        <v>402</v>
      </c>
      <c r="E402" s="64"/>
    </row>
    <row r="403" spans="1:5" ht="12.75" hidden="1">
      <c r="A403" s="44" t="s">
        <v>403</v>
      </c>
      <c r="B403" s="45" t="s">
        <v>651</v>
      </c>
      <c r="E403" s="64"/>
    </row>
    <row r="404" spans="1:5" ht="12.75" hidden="1">
      <c r="A404" s="44" t="s">
        <v>404</v>
      </c>
      <c r="B404" s="45" t="s">
        <v>405</v>
      </c>
      <c r="E404" s="64"/>
    </row>
    <row r="405" spans="1:5" ht="12.75" hidden="1">
      <c r="A405" s="44" t="s">
        <v>406</v>
      </c>
      <c r="B405" s="45" t="s">
        <v>407</v>
      </c>
      <c r="E405" s="64"/>
    </row>
    <row r="406" spans="1:5" ht="12.75" hidden="1">
      <c r="A406" s="44" t="s">
        <v>408</v>
      </c>
      <c r="B406" s="45" t="s">
        <v>757</v>
      </c>
      <c r="E406" s="64"/>
    </row>
    <row r="407" spans="1:5" ht="12.75" hidden="1">
      <c r="A407" s="44" t="s">
        <v>658</v>
      </c>
      <c r="B407" s="45" t="s">
        <v>659</v>
      </c>
      <c r="E407" s="64"/>
    </row>
    <row r="408" spans="1:5" ht="12.75" hidden="1">
      <c r="A408" s="44" t="s">
        <v>414</v>
      </c>
      <c r="B408" s="45" t="s">
        <v>699</v>
      </c>
      <c r="E408" s="64"/>
    </row>
    <row r="409" spans="1:5" ht="12.75" hidden="1">
      <c r="A409" s="44" t="s">
        <v>564</v>
      </c>
      <c r="B409" s="45" t="s">
        <v>736</v>
      </c>
      <c r="E409" s="64"/>
    </row>
    <row r="410" spans="1:5" ht="12.75" hidden="1">
      <c r="A410" s="44" t="s">
        <v>411</v>
      </c>
      <c r="B410" s="45" t="s">
        <v>749</v>
      </c>
      <c r="E410" s="64"/>
    </row>
    <row r="411" spans="1:5" ht="12.75" hidden="1">
      <c r="A411" s="44" t="s">
        <v>409</v>
      </c>
      <c r="B411" s="45" t="s">
        <v>410</v>
      </c>
      <c r="E411" s="64"/>
    </row>
    <row r="412" spans="1:5" ht="12.75" hidden="1">
      <c r="A412" s="44" t="s">
        <v>412</v>
      </c>
      <c r="B412" s="45" t="s">
        <v>413</v>
      </c>
      <c r="E412" s="64"/>
    </row>
    <row r="413" spans="1:5" ht="12.75" hidden="1">
      <c r="A413" s="44" t="s">
        <v>415</v>
      </c>
      <c r="B413" s="45" t="s">
        <v>416</v>
      </c>
      <c r="E413" s="64"/>
    </row>
    <row r="414" spans="1:5" ht="12.75" hidden="1">
      <c r="A414" s="44" t="s">
        <v>417</v>
      </c>
      <c r="B414" s="45" t="s">
        <v>418</v>
      </c>
      <c r="E414" s="64"/>
    </row>
    <row r="415" spans="1:5" ht="12.75" hidden="1">
      <c r="A415" s="44" t="s">
        <v>419</v>
      </c>
      <c r="B415" s="45" t="s">
        <v>420</v>
      </c>
      <c r="E415" s="64"/>
    </row>
    <row r="416" spans="1:5" ht="12.75" hidden="1">
      <c r="A416" s="44" t="s">
        <v>423</v>
      </c>
      <c r="B416" s="45" t="s">
        <v>652</v>
      </c>
      <c r="E416" s="64"/>
    </row>
    <row r="417" spans="1:5" ht="12.75" hidden="1">
      <c r="A417" s="44" t="s">
        <v>426</v>
      </c>
      <c r="B417" s="45" t="s">
        <v>427</v>
      </c>
      <c r="E417" s="64"/>
    </row>
    <row r="418" spans="1:5" ht="12.75" hidden="1">
      <c r="A418" s="44" t="s">
        <v>428</v>
      </c>
      <c r="B418" s="45" t="s">
        <v>429</v>
      </c>
      <c r="E418" s="64"/>
    </row>
    <row r="419" spans="1:5" ht="12.75" hidden="1">
      <c r="A419" s="44" t="s">
        <v>440</v>
      </c>
      <c r="B419" s="45" t="s">
        <v>441</v>
      </c>
      <c r="E419" s="64"/>
    </row>
    <row r="420" spans="1:5" ht="12.75" hidden="1">
      <c r="A420" s="44" t="s">
        <v>432</v>
      </c>
      <c r="B420" s="45" t="s">
        <v>433</v>
      </c>
      <c r="E420" s="64"/>
    </row>
    <row r="421" spans="1:5" ht="12.75" hidden="1">
      <c r="A421" s="44" t="s">
        <v>434</v>
      </c>
      <c r="B421" s="45" t="s">
        <v>435</v>
      </c>
      <c r="E421" s="64"/>
    </row>
    <row r="422" spans="1:5" ht="12.75" hidden="1">
      <c r="A422" s="44" t="s">
        <v>436</v>
      </c>
      <c r="B422" s="45" t="s">
        <v>437</v>
      </c>
      <c r="E422" s="64"/>
    </row>
    <row r="423" spans="1:5" ht="12.75" hidden="1">
      <c r="A423" s="44" t="s">
        <v>430</v>
      </c>
      <c r="B423" s="45" t="s">
        <v>431</v>
      </c>
      <c r="E423" s="64"/>
    </row>
    <row r="424" spans="1:5" ht="12.75" hidden="1">
      <c r="A424" s="44" t="s">
        <v>438</v>
      </c>
      <c r="B424" s="45" t="s">
        <v>439</v>
      </c>
      <c r="E424" s="64"/>
    </row>
    <row r="425" spans="1:5" ht="12.75" hidden="1">
      <c r="A425" s="44" t="s">
        <v>442</v>
      </c>
      <c r="B425" s="45" t="s">
        <v>443</v>
      </c>
      <c r="E425" s="64"/>
    </row>
    <row r="426" spans="1:5" ht="12.75" hidden="1">
      <c r="A426" s="44" t="s">
        <v>446</v>
      </c>
      <c r="B426" s="45" t="s">
        <v>447</v>
      </c>
      <c r="E426" s="64"/>
    </row>
    <row r="427" spans="1:5" ht="12.75" hidden="1">
      <c r="A427" s="44" t="s">
        <v>448</v>
      </c>
      <c r="B427" s="45" t="s">
        <v>737</v>
      </c>
      <c r="E427" s="64"/>
    </row>
    <row r="428" spans="1:5" ht="12.75" hidden="1">
      <c r="A428" s="44" t="s">
        <v>444</v>
      </c>
      <c r="B428" s="45" t="s">
        <v>445</v>
      </c>
      <c r="E428" s="64"/>
    </row>
    <row r="429" spans="1:5" ht="12.75" hidden="1">
      <c r="A429" s="44" t="s">
        <v>738</v>
      </c>
      <c r="B429" s="45" t="s">
        <v>739</v>
      </c>
      <c r="E429" s="64"/>
    </row>
    <row r="430" spans="1:5" ht="12.75" hidden="1">
      <c r="A430" s="44" t="s">
        <v>421</v>
      </c>
      <c r="B430" s="45" t="s">
        <v>422</v>
      </c>
      <c r="E430" s="64"/>
    </row>
    <row r="431" spans="1:5" ht="12.75" hidden="1">
      <c r="A431" s="44" t="s">
        <v>449</v>
      </c>
      <c r="B431" s="45" t="s">
        <v>450</v>
      </c>
      <c r="E431" s="64"/>
    </row>
    <row r="432" spans="1:5" ht="12.75" hidden="1">
      <c r="A432" s="44" t="s">
        <v>424</v>
      </c>
      <c r="B432" s="45" t="s">
        <v>425</v>
      </c>
      <c r="E432" s="64"/>
    </row>
    <row r="433" spans="1:5" ht="12.75" hidden="1">
      <c r="A433" s="44" t="s">
        <v>451</v>
      </c>
      <c r="B433" s="45" t="s">
        <v>452</v>
      </c>
      <c r="E433" s="64"/>
    </row>
    <row r="434" spans="1:5" ht="12.75" hidden="1">
      <c r="A434" s="44" t="s">
        <v>690</v>
      </c>
      <c r="B434" s="45" t="s">
        <v>691</v>
      </c>
      <c r="E434" s="64"/>
    </row>
    <row r="435" spans="1:5" ht="12.75" hidden="1">
      <c r="A435" s="44" t="s">
        <v>455</v>
      </c>
      <c r="B435" s="45" t="s">
        <v>456</v>
      </c>
      <c r="E435" s="64"/>
    </row>
    <row r="436" spans="1:5" ht="12.75" hidden="1">
      <c r="A436" s="44" t="s">
        <v>653</v>
      </c>
      <c r="B436" s="45" t="s">
        <v>654</v>
      </c>
      <c r="E436" s="64"/>
    </row>
    <row r="437" spans="1:5" ht="12.75" hidden="1">
      <c r="A437" s="44" t="s">
        <v>457</v>
      </c>
      <c r="B437" s="45" t="s">
        <v>458</v>
      </c>
      <c r="E437" s="64"/>
    </row>
    <row r="438" spans="1:5" ht="12.75" hidden="1">
      <c r="A438" s="44" t="s">
        <v>464</v>
      </c>
      <c r="B438" s="45" t="s">
        <v>465</v>
      </c>
      <c r="E438" s="64"/>
    </row>
    <row r="439" spans="1:5" ht="12.75" hidden="1">
      <c r="A439" s="44" t="s">
        <v>459</v>
      </c>
      <c r="B439" s="45" t="s">
        <v>460</v>
      </c>
      <c r="E439" s="64"/>
    </row>
    <row r="440" spans="1:5" ht="12.75" hidden="1">
      <c r="A440" s="44" t="s">
        <v>463</v>
      </c>
      <c r="B440" s="45" t="s">
        <v>758</v>
      </c>
      <c r="E440" s="64"/>
    </row>
    <row r="441" spans="1:5" ht="12.75" hidden="1">
      <c r="A441" s="44" t="s">
        <v>472</v>
      </c>
      <c r="B441" s="45" t="s">
        <v>473</v>
      </c>
      <c r="E441" s="64"/>
    </row>
    <row r="442" spans="1:5" ht="12.75" hidden="1">
      <c r="A442" s="44" t="s">
        <v>474</v>
      </c>
      <c r="B442" s="45" t="s">
        <v>475</v>
      </c>
      <c r="E442" s="64"/>
    </row>
    <row r="443" spans="1:5" ht="12.75" hidden="1">
      <c r="A443" s="44" t="s">
        <v>476</v>
      </c>
      <c r="B443" s="45" t="s">
        <v>477</v>
      </c>
      <c r="E443" s="64"/>
    </row>
    <row r="444" spans="1:5" ht="12.75" hidden="1">
      <c r="A444" s="44" t="s">
        <v>478</v>
      </c>
      <c r="B444" s="45" t="s">
        <v>479</v>
      </c>
      <c r="E444" s="64"/>
    </row>
    <row r="445" spans="1:5" ht="12.75" hidden="1">
      <c r="A445" s="44" t="s">
        <v>480</v>
      </c>
      <c r="B445" s="45" t="s">
        <v>481</v>
      </c>
      <c r="E445" s="64"/>
    </row>
    <row r="446" spans="1:5" ht="12.75" hidden="1">
      <c r="A446" s="44" t="s">
        <v>722</v>
      </c>
      <c r="B446" s="45" t="s">
        <v>723</v>
      </c>
      <c r="E446" s="64"/>
    </row>
    <row r="447" spans="1:5" ht="12.75" hidden="1">
      <c r="A447" s="44" t="s">
        <v>484</v>
      </c>
      <c r="B447" s="45" t="s">
        <v>485</v>
      </c>
      <c r="E447" s="64"/>
    </row>
    <row r="448" spans="1:5" ht="12.75" hidden="1">
      <c r="A448" s="44" t="s">
        <v>486</v>
      </c>
      <c r="B448" s="45" t="s">
        <v>487</v>
      </c>
      <c r="E448" s="64"/>
    </row>
    <row r="449" spans="1:5" ht="12.75" hidden="1">
      <c r="A449" s="44" t="s">
        <v>488</v>
      </c>
      <c r="B449" s="45" t="s">
        <v>759</v>
      </c>
      <c r="E449" s="64"/>
    </row>
    <row r="450" spans="1:5" ht="12.75" hidden="1">
      <c r="A450" s="44" t="s">
        <v>466</v>
      </c>
      <c r="B450" s="45" t="s">
        <v>467</v>
      </c>
      <c r="E450" s="64"/>
    </row>
    <row r="451" spans="1:5" ht="12.75" hidden="1">
      <c r="A451" s="44" t="s">
        <v>674</v>
      </c>
      <c r="B451" s="45" t="s">
        <v>675</v>
      </c>
      <c r="E451" s="64"/>
    </row>
    <row r="452" spans="1:5" ht="12.75" hidden="1">
      <c r="A452" s="44" t="s">
        <v>461</v>
      </c>
      <c r="B452" s="45" t="s">
        <v>462</v>
      </c>
      <c r="E452" s="64"/>
    </row>
    <row r="453" spans="1:5" ht="12.75" hidden="1">
      <c r="A453" s="44" t="s">
        <v>468</v>
      </c>
      <c r="B453" s="45" t="s">
        <v>469</v>
      </c>
      <c r="E453" s="64"/>
    </row>
    <row r="454" spans="1:5" ht="12.75" hidden="1">
      <c r="A454" s="44" t="s">
        <v>482</v>
      </c>
      <c r="B454" s="45" t="s">
        <v>483</v>
      </c>
      <c r="E454" s="64"/>
    </row>
    <row r="455" spans="1:5" ht="12.75" hidden="1">
      <c r="A455" s="44" t="s">
        <v>491</v>
      </c>
      <c r="B455" s="45" t="s">
        <v>492</v>
      </c>
      <c r="E455" s="64"/>
    </row>
    <row r="456" spans="1:5" ht="12.75" hidden="1">
      <c r="A456" s="44" t="s">
        <v>489</v>
      </c>
      <c r="B456" s="45" t="s">
        <v>490</v>
      </c>
      <c r="E456" s="64"/>
    </row>
    <row r="457" spans="1:5" ht="12.75" hidden="1">
      <c r="A457" s="44" t="s">
        <v>470</v>
      </c>
      <c r="B457" s="45" t="s">
        <v>471</v>
      </c>
      <c r="E457" s="64"/>
    </row>
    <row r="458" spans="1:5" ht="12.75" hidden="1">
      <c r="A458" s="44" t="s">
        <v>493</v>
      </c>
      <c r="B458" s="45" t="s">
        <v>494</v>
      </c>
      <c r="E458" s="64"/>
    </row>
    <row r="459" spans="1:5" ht="12.75" hidden="1">
      <c r="A459" s="44" t="s">
        <v>499</v>
      </c>
      <c r="B459" s="45" t="s">
        <v>760</v>
      </c>
      <c r="E459" s="64"/>
    </row>
    <row r="460" spans="1:5" ht="12.75" hidden="1">
      <c r="A460" s="44" t="s">
        <v>509</v>
      </c>
      <c r="B460" s="45" t="s">
        <v>761</v>
      </c>
      <c r="E460" s="64"/>
    </row>
    <row r="461" spans="1:5" ht="12.75" hidden="1">
      <c r="A461" s="44" t="s">
        <v>495</v>
      </c>
      <c r="B461" s="45" t="s">
        <v>496</v>
      </c>
      <c r="E461" s="64"/>
    </row>
    <row r="462" spans="1:5" ht="12.75" hidden="1">
      <c r="A462" s="44" t="s">
        <v>497</v>
      </c>
      <c r="B462" s="45" t="s">
        <v>498</v>
      </c>
      <c r="E462" s="64"/>
    </row>
    <row r="463" spans="1:5" ht="12.75" hidden="1">
      <c r="A463" s="44" t="s">
        <v>502</v>
      </c>
      <c r="B463" s="45" t="s">
        <v>503</v>
      </c>
      <c r="E463" s="64"/>
    </row>
    <row r="464" spans="1:5" ht="12.75" hidden="1">
      <c r="A464" s="44" t="s">
        <v>500</v>
      </c>
      <c r="B464" s="45" t="s">
        <v>501</v>
      </c>
      <c r="E464" s="64"/>
    </row>
    <row r="465" spans="1:5" ht="12.75" hidden="1">
      <c r="A465" s="44" t="s">
        <v>504</v>
      </c>
      <c r="B465" s="45" t="s">
        <v>505</v>
      </c>
      <c r="E465" s="64"/>
    </row>
    <row r="466" spans="1:5" ht="12.75" hidden="1">
      <c r="A466" s="44" t="s">
        <v>506</v>
      </c>
      <c r="B466" s="45" t="s">
        <v>762</v>
      </c>
      <c r="E466" s="64"/>
    </row>
    <row r="467" spans="1:5" ht="12.75" hidden="1">
      <c r="A467" s="44" t="s">
        <v>507</v>
      </c>
      <c r="B467" s="45" t="s">
        <v>508</v>
      </c>
      <c r="E467" s="64"/>
    </row>
    <row r="468" spans="1:5" ht="12.75" hidden="1">
      <c r="A468" s="44" t="s">
        <v>510</v>
      </c>
      <c r="B468" s="45" t="s">
        <v>511</v>
      </c>
      <c r="E468" s="64"/>
    </row>
    <row r="469" spans="1:5" ht="12.75" hidden="1">
      <c r="A469" s="44" t="s">
        <v>513</v>
      </c>
      <c r="B469" s="45" t="s">
        <v>514</v>
      </c>
      <c r="E469" s="64"/>
    </row>
    <row r="470" spans="1:5" ht="12.75" hidden="1">
      <c r="A470" s="44" t="s">
        <v>515</v>
      </c>
      <c r="B470" s="45" t="s">
        <v>700</v>
      </c>
      <c r="E470" s="64"/>
    </row>
    <row r="471" spans="1:5" ht="12.75" hidden="1">
      <c r="A471" s="44" t="s">
        <v>516</v>
      </c>
      <c r="B471" s="45" t="s">
        <v>517</v>
      </c>
      <c r="E471" s="64"/>
    </row>
    <row r="472" spans="1:5" ht="12.75" hidden="1">
      <c r="A472" s="44" t="s">
        <v>518</v>
      </c>
      <c r="B472" s="45" t="s">
        <v>519</v>
      </c>
      <c r="E472" s="64"/>
    </row>
    <row r="473" spans="1:5" ht="12.75" hidden="1">
      <c r="A473" s="44" t="s">
        <v>676</v>
      </c>
      <c r="B473" s="45" t="s">
        <v>677</v>
      </c>
      <c r="E473" s="64"/>
    </row>
    <row r="474" spans="1:5" ht="12.75" hidden="1">
      <c r="A474" s="44" t="s">
        <v>524</v>
      </c>
      <c r="B474" s="45" t="s">
        <v>525</v>
      </c>
      <c r="E474" s="64"/>
    </row>
    <row r="475" spans="1:5" ht="12.75" hidden="1">
      <c r="A475" s="44" t="s">
        <v>526</v>
      </c>
      <c r="B475" s="45" t="s">
        <v>527</v>
      </c>
      <c r="E475" s="64"/>
    </row>
    <row r="476" spans="1:5" ht="12.75" hidden="1">
      <c r="A476" s="44" t="s">
        <v>520</v>
      </c>
      <c r="B476" s="45" t="s">
        <v>521</v>
      </c>
      <c r="E476" s="64"/>
    </row>
    <row r="477" spans="1:5" ht="12.75" hidden="1">
      <c r="A477" s="44" t="s">
        <v>528</v>
      </c>
      <c r="B477" s="45" t="s">
        <v>529</v>
      </c>
      <c r="E477" s="64"/>
    </row>
    <row r="478" spans="1:5" ht="12.75" hidden="1">
      <c r="A478" s="44" t="s">
        <v>530</v>
      </c>
      <c r="B478" s="45" t="s">
        <v>531</v>
      </c>
      <c r="E478" s="64"/>
    </row>
    <row r="479" spans="1:5" ht="12.75" hidden="1">
      <c r="A479" s="44" t="s">
        <v>559</v>
      </c>
      <c r="B479" s="45" t="s">
        <v>560</v>
      </c>
      <c r="E479" s="64"/>
    </row>
    <row r="480" spans="1:5" ht="12.75" hidden="1">
      <c r="A480" s="44" t="s">
        <v>512</v>
      </c>
      <c r="B480" s="45" t="s">
        <v>714</v>
      </c>
      <c r="E480" s="64"/>
    </row>
    <row r="481" spans="1:5" ht="12.75" hidden="1">
      <c r="A481" s="44" t="s">
        <v>278</v>
      </c>
      <c r="B481" s="45" t="s">
        <v>766</v>
      </c>
      <c r="E481" s="64"/>
    </row>
    <row r="482" spans="1:5" ht="12.75" hidden="1">
      <c r="A482" s="44" t="s">
        <v>522</v>
      </c>
      <c r="B482" s="45" t="s">
        <v>523</v>
      </c>
      <c r="E482" s="64"/>
    </row>
    <row r="483" spans="1:5" ht="12.75" hidden="1">
      <c r="A483" s="44" t="s">
        <v>534</v>
      </c>
      <c r="B483" s="45" t="s">
        <v>535</v>
      </c>
      <c r="E483" s="64"/>
    </row>
    <row r="484" spans="1:5" ht="12.75" hidden="1">
      <c r="A484" s="44" t="s">
        <v>536</v>
      </c>
      <c r="B484" s="45" t="s">
        <v>537</v>
      </c>
      <c r="E484" s="64"/>
    </row>
    <row r="485" spans="1:5" ht="12.75" hidden="1">
      <c r="A485" s="44" t="s">
        <v>532</v>
      </c>
      <c r="B485" s="45" t="s">
        <v>533</v>
      </c>
      <c r="E485" s="64"/>
    </row>
    <row r="486" spans="1:5" ht="12.75" hidden="1">
      <c r="A486" s="44" t="s">
        <v>540</v>
      </c>
      <c r="B486" s="45" t="s">
        <v>541</v>
      </c>
      <c r="E486" s="64"/>
    </row>
    <row r="487" spans="1:5" ht="12.75" hidden="1">
      <c r="A487" s="44" t="s">
        <v>392</v>
      </c>
      <c r="B487" s="45" t="s">
        <v>393</v>
      </c>
      <c r="E487" s="64"/>
    </row>
    <row r="488" spans="1:5" ht="12.75" hidden="1">
      <c r="A488" s="44" t="s">
        <v>683</v>
      </c>
      <c r="B488" s="45" t="s">
        <v>740</v>
      </c>
      <c r="E488" s="64"/>
    </row>
    <row r="489" spans="1:5" ht="12.75" hidden="1">
      <c r="A489" s="44" t="s">
        <v>538</v>
      </c>
      <c r="B489" s="45" t="s">
        <v>539</v>
      </c>
      <c r="E489" s="64"/>
    </row>
    <row r="490" spans="1:5" ht="12.75" hidden="1">
      <c r="A490" s="44" t="s">
        <v>542</v>
      </c>
      <c r="B490" s="45" t="s">
        <v>763</v>
      </c>
      <c r="E490" s="64"/>
    </row>
    <row r="491" spans="1:5" ht="12.75" hidden="1">
      <c r="A491" s="44" t="s">
        <v>543</v>
      </c>
      <c r="B491" s="45" t="s">
        <v>678</v>
      </c>
      <c r="E491" s="64"/>
    </row>
    <row r="492" spans="1:5" ht="12.75" hidden="1">
      <c r="A492" s="44" t="s">
        <v>544</v>
      </c>
      <c r="B492" s="45" t="s">
        <v>545</v>
      </c>
      <c r="E492" s="64"/>
    </row>
    <row r="493" spans="1:5" ht="12.75" hidden="1">
      <c r="A493" s="44" t="s">
        <v>546</v>
      </c>
      <c r="B493" s="45" t="s">
        <v>547</v>
      </c>
      <c r="E493" s="64"/>
    </row>
    <row r="494" spans="1:5" ht="12.75" hidden="1">
      <c r="A494" s="44" t="s">
        <v>548</v>
      </c>
      <c r="B494" s="45" t="s">
        <v>549</v>
      </c>
      <c r="E494" s="64"/>
    </row>
    <row r="495" spans="1:5" ht="12.75" hidden="1">
      <c r="A495" s="44" t="s">
        <v>567</v>
      </c>
      <c r="B495" s="45" t="s">
        <v>741</v>
      </c>
      <c r="E495" s="64"/>
    </row>
    <row r="496" spans="1:5" ht="12.75" hidden="1">
      <c r="A496" s="44" t="s">
        <v>557</v>
      </c>
      <c r="B496" s="45" t="s">
        <v>558</v>
      </c>
      <c r="E496" s="64"/>
    </row>
    <row r="497" spans="1:5" ht="12.75" hidden="1">
      <c r="A497" s="44" t="s">
        <v>555</v>
      </c>
      <c r="B497" s="45" t="s">
        <v>556</v>
      </c>
      <c r="E497" s="64"/>
    </row>
    <row r="498" spans="1:5" ht="12.75" hidden="1">
      <c r="A498" s="44" t="s">
        <v>550</v>
      </c>
      <c r="B498" s="45" t="s">
        <v>764</v>
      </c>
      <c r="E498" s="64"/>
    </row>
    <row r="499" spans="1:5" ht="12.75" hidden="1">
      <c r="A499" s="44" t="s">
        <v>553</v>
      </c>
      <c r="B499" s="45" t="s">
        <v>554</v>
      </c>
      <c r="E499" s="64"/>
    </row>
    <row r="500" spans="1:5" ht="12.75" hidden="1">
      <c r="A500" s="44" t="s">
        <v>692</v>
      </c>
      <c r="B500" s="45" t="s">
        <v>655</v>
      </c>
      <c r="E500" s="64"/>
    </row>
    <row r="501" spans="1:5" ht="12.75" hidden="1">
      <c r="A501" s="44" t="s">
        <v>551</v>
      </c>
      <c r="B501" s="45" t="s">
        <v>552</v>
      </c>
      <c r="E501" s="64"/>
    </row>
    <row r="502" spans="1:5" ht="12.75" hidden="1">
      <c r="A502" s="44" t="s">
        <v>703</v>
      </c>
      <c r="B502" s="45" t="s">
        <v>765</v>
      </c>
      <c r="E502" s="64"/>
    </row>
    <row r="503" spans="1:5" ht="12.75" hidden="1">
      <c r="A503" s="44" t="s">
        <v>569</v>
      </c>
      <c r="B503" s="45" t="s">
        <v>570</v>
      </c>
      <c r="E503" s="64"/>
    </row>
    <row r="504" spans="1:5" ht="12.75" hidden="1">
      <c r="A504" s="44" t="s">
        <v>572</v>
      </c>
      <c r="B504" s="45" t="s">
        <v>573</v>
      </c>
      <c r="E504" s="64"/>
    </row>
    <row r="505" spans="1:5" ht="12.75" hidden="1">
      <c r="A505" s="44" t="s">
        <v>568</v>
      </c>
      <c r="B505" s="45" t="s">
        <v>742</v>
      </c>
      <c r="E505" s="64"/>
    </row>
    <row r="506" spans="1:5" ht="12.75" hidden="1">
      <c r="A506" s="44" t="s">
        <v>679</v>
      </c>
      <c r="B506" s="45" t="s">
        <v>680</v>
      </c>
      <c r="E506" s="64"/>
    </row>
    <row r="507" spans="1:5" ht="12.75" hidden="1">
      <c r="A507" s="44" t="s">
        <v>593</v>
      </c>
      <c r="B507" s="45" t="s">
        <v>594</v>
      </c>
      <c r="E507" s="64"/>
    </row>
    <row r="508" spans="1:5" ht="12.75" hidden="1">
      <c r="A508" s="44" t="s">
        <v>726</v>
      </c>
      <c r="B508" s="45" t="s">
        <v>725</v>
      </c>
      <c r="E508" s="64"/>
    </row>
    <row r="509" spans="1:5" ht="12.75" hidden="1">
      <c r="A509" s="44" t="s">
        <v>574</v>
      </c>
      <c r="B509" s="45" t="s">
        <v>575</v>
      </c>
      <c r="E509" s="64"/>
    </row>
    <row r="510" spans="1:5" ht="12.75" hidden="1">
      <c r="A510" s="44" t="s">
        <v>681</v>
      </c>
      <c r="B510" s="45" t="s">
        <v>682</v>
      </c>
      <c r="E510" s="64"/>
    </row>
    <row r="511" spans="1:5" ht="12.75" hidden="1">
      <c r="A511" s="44" t="s">
        <v>595</v>
      </c>
      <c r="B511" s="45" t="s">
        <v>596</v>
      </c>
      <c r="E511" s="64"/>
    </row>
    <row r="512" spans="1:5" ht="12.75" hidden="1">
      <c r="A512" s="44" t="s">
        <v>576</v>
      </c>
      <c r="B512" s="45" t="s">
        <v>743</v>
      </c>
      <c r="E512" s="64"/>
    </row>
    <row r="513" spans="1:5" ht="12.75" hidden="1">
      <c r="A513" s="44" t="s">
        <v>565</v>
      </c>
      <c r="B513" s="45" t="s">
        <v>744</v>
      </c>
      <c r="E513" s="64"/>
    </row>
    <row r="514" spans="1:5" ht="12.75" hidden="1">
      <c r="A514" s="44" t="s">
        <v>571</v>
      </c>
      <c r="B514" s="45" t="s">
        <v>702</v>
      </c>
      <c r="E514" s="64"/>
    </row>
    <row r="515" spans="1:5" ht="12.75" hidden="1">
      <c r="A515" s="44" t="s">
        <v>577</v>
      </c>
      <c r="B515" s="45" t="s">
        <v>578</v>
      </c>
      <c r="E515" s="64"/>
    </row>
    <row r="516" spans="1:5" ht="12.75" hidden="1">
      <c r="A516" s="44" t="s">
        <v>581</v>
      </c>
      <c r="B516" s="45" t="s">
        <v>582</v>
      </c>
      <c r="E516" s="64"/>
    </row>
    <row r="517" spans="1:5" ht="12.75" hidden="1">
      <c r="A517" s="44" t="s">
        <v>579</v>
      </c>
      <c r="B517" s="45" t="s">
        <v>580</v>
      </c>
      <c r="E517" s="64"/>
    </row>
    <row r="518" spans="1:5" ht="12.75" hidden="1">
      <c r="A518" s="44" t="s">
        <v>588</v>
      </c>
      <c r="B518" s="45" t="s">
        <v>589</v>
      </c>
      <c r="E518" s="64"/>
    </row>
    <row r="519" spans="1:5" ht="12.75" hidden="1">
      <c r="A519" s="44" t="s">
        <v>583</v>
      </c>
      <c r="B519" s="45" t="s">
        <v>584</v>
      </c>
      <c r="E519" s="64"/>
    </row>
    <row r="520" spans="1:5" ht="12.75" hidden="1">
      <c r="A520" s="44" t="s">
        <v>585</v>
      </c>
      <c r="B520" s="45" t="s">
        <v>586</v>
      </c>
      <c r="E520" s="64"/>
    </row>
    <row r="521" spans="1:5" ht="12.75" hidden="1">
      <c r="A521" s="44" t="s">
        <v>566</v>
      </c>
      <c r="B521" s="45" t="s">
        <v>745</v>
      </c>
      <c r="E521" s="64"/>
    </row>
    <row r="522" spans="1:5" ht="12.75" hidden="1">
      <c r="A522" s="44" t="s">
        <v>561</v>
      </c>
      <c r="B522" s="45" t="s">
        <v>746</v>
      </c>
      <c r="E522" s="64"/>
    </row>
    <row r="523" spans="1:5" ht="12.75" hidden="1">
      <c r="A523" s="44" t="s">
        <v>587</v>
      </c>
      <c r="B523" s="45" t="s">
        <v>715</v>
      </c>
      <c r="E523" s="64"/>
    </row>
    <row r="524" spans="1:5" ht="12.75" hidden="1">
      <c r="A524" s="44" t="s">
        <v>590</v>
      </c>
      <c r="B524" s="45" t="s">
        <v>701</v>
      </c>
      <c r="E524" s="64"/>
    </row>
    <row r="525" spans="1:5" ht="12.75" hidden="1">
      <c r="A525" s="44" t="s">
        <v>591</v>
      </c>
      <c r="B525" s="45" t="s">
        <v>592</v>
      </c>
      <c r="E525" s="64"/>
    </row>
    <row r="526" spans="1:5" ht="12.75" hidden="1">
      <c r="A526" s="44" t="s">
        <v>598</v>
      </c>
      <c r="B526" s="45" t="s">
        <v>599</v>
      </c>
      <c r="E526" s="64"/>
    </row>
    <row r="527" spans="1:5" ht="12.75" hidden="1">
      <c r="A527" s="44" t="s">
        <v>597</v>
      </c>
      <c r="B527" s="45" t="s">
        <v>747</v>
      </c>
      <c r="E527" s="64"/>
    </row>
    <row r="528" spans="1:5" ht="12.75" hidden="1">
      <c r="A528" s="44" t="s">
        <v>604</v>
      </c>
      <c r="B528" s="45" t="s">
        <v>605</v>
      </c>
      <c r="E528" s="64"/>
    </row>
    <row r="529" spans="1:5" ht="12.75" hidden="1">
      <c r="A529" s="44" t="s">
        <v>606</v>
      </c>
      <c r="B529" s="45" t="s">
        <v>607</v>
      </c>
      <c r="E529" s="64"/>
    </row>
    <row r="530" spans="1:5" ht="12.75" hidden="1">
      <c r="A530" s="44" t="s">
        <v>600</v>
      </c>
      <c r="B530" s="45" t="s">
        <v>601</v>
      </c>
      <c r="E530" s="64"/>
    </row>
    <row r="531" spans="1:5" ht="12.75" hidden="1">
      <c r="A531" s="44" t="s">
        <v>602</v>
      </c>
      <c r="B531" s="45" t="s">
        <v>603</v>
      </c>
      <c r="E531" s="64"/>
    </row>
    <row r="532" spans="1:5" ht="12.75" hidden="1">
      <c r="A532" s="44" t="s">
        <v>608</v>
      </c>
      <c r="B532" s="45" t="s">
        <v>609</v>
      </c>
      <c r="E532" s="64"/>
    </row>
    <row r="533" spans="1:5" ht="12.75" hidden="1">
      <c r="A533" s="44" t="s">
        <v>614</v>
      </c>
      <c r="B533" s="45" t="s">
        <v>615</v>
      </c>
      <c r="E533" s="64"/>
    </row>
    <row r="534" spans="1:5" ht="12.75" hidden="1">
      <c r="A534" s="44" t="s">
        <v>616</v>
      </c>
      <c r="B534" s="45" t="s">
        <v>617</v>
      </c>
      <c r="E534" s="64"/>
    </row>
    <row r="535" spans="1:5" ht="12.75" hidden="1">
      <c r="A535" s="44" t="s">
        <v>618</v>
      </c>
      <c r="B535" s="45" t="s">
        <v>619</v>
      </c>
      <c r="E535" s="64"/>
    </row>
    <row r="536" spans="1:5" ht="12.75" hidden="1">
      <c r="A536" s="44" t="s">
        <v>620</v>
      </c>
      <c r="B536" s="45" t="s">
        <v>621</v>
      </c>
      <c r="E536" s="64"/>
    </row>
    <row r="537" spans="1:5" ht="12.75" hidden="1">
      <c r="A537" s="44" t="s">
        <v>664</v>
      </c>
      <c r="B537" s="45" t="s">
        <v>665</v>
      </c>
      <c r="E537" s="64"/>
    </row>
    <row r="538" spans="1:5" ht="12.75" hidden="1">
      <c r="A538" s="44" t="s">
        <v>612</v>
      </c>
      <c r="B538" s="45" t="s">
        <v>613</v>
      </c>
      <c r="E538" s="64"/>
    </row>
    <row r="539" spans="1:5" ht="12.75" hidden="1">
      <c r="A539" s="44" t="s">
        <v>610</v>
      </c>
      <c r="B539" s="45" t="s">
        <v>611</v>
      </c>
      <c r="E539" s="64"/>
    </row>
    <row r="540" spans="1:5" ht="12.75" hidden="1">
      <c r="A540" s="44" t="s">
        <v>622</v>
      </c>
      <c r="B540" s="45" t="s">
        <v>623</v>
      </c>
      <c r="E540" s="64"/>
    </row>
    <row r="541" spans="1:5" ht="12.75" hidden="1">
      <c r="A541" s="44" t="s">
        <v>632</v>
      </c>
      <c r="B541" s="45" t="s">
        <v>748</v>
      </c>
      <c r="E541" s="64"/>
    </row>
    <row r="542" spans="1:5" ht="12.75" hidden="1">
      <c r="A542" s="44" t="s">
        <v>635</v>
      </c>
      <c r="B542" s="45" t="s">
        <v>697</v>
      </c>
      <c r="E542" s="64"/>
    </row>
    <row r="543" spans="1:5" ht="12.75" hidden="1">
      <c r="A543" s="44" t="s">
        <v>630</v>
      </c>
      <c r="B543" s="45" t="s">
        <v>631</v>
      </c>
      <c r="E543" s="64"/>
    </row>
    <row r="544" spans="1:5" ht="12.75" hidden="1">
      <c r="A544" s="44" t="s">
        <v>624</v>
      </c>
      <c r="B544" s="45" t="s">
        <v>625</v>
      </c>
      <c r="E544" s="64"/>
    </row>
    <row r="545" spans="1:5" ht="12.75" hidden="1">
      <c r="A545" s="44" t="s">
        <v>626</v>
      </c>
      <c r="B545" s="45" t="s">
        <v>627</v>
      </c>
      <c r="E545" s="64"/>
    </row>
    <row r="546" spans="1:5" ht="12.75" hidden="1">
      <c r="A546" s="44" t="s">
        <v>628</v>
      </c>
      <c r="B546" s="45" t="s">
        <v>629</v>
      </c>
      <c r="E546" s="64"/>
    </row>
    <row r="547" spans="1:5" ht="12.75" hidden="1">
      <c r="A547" s="44" t="s">
        <v>693</v>
      </c>
      <c r="B547" s="45" t="s">
        <v>694</v>
      </c>
      <c r="E547" s="64"/>
    </row>
    <row r="548" spans="1:5" ht="12.75" hidden="1">
      <c r="A548" s="44" t="s">
        <v>633</v>
      </c>
      <c r="B548" s="45" t="s">
        <v>634</v>
      </c>
      <c r="E548" s="64"/>
    </row>
    <row r="549" spans="1:5" ht="12.75" hidden="1">
      <c r="A549" s="44" t="s">
        <v>636</v>
      </c>
      <c r="B549" s="45" t="s">
        <v>637</v>
      </c>
      <c r="E549" s="64"/>
    </row>
    <row r="550" spans="1:5" ht="12.75" hidden="1">
      <c r="A550" s="44" t="s">
        <v>656</v>
      </c>
      <c r="B550" s="45" t="s">
        <v>657</v>
      </c>
      <c r="E550" s="64"/>
    </row>
    <row r="551" spans="1:5" ht="12.75">
      <c r="A551" s="44"/>
      <c r="B551" s="45"/>
      <c r="E551" s="64"/>
    </row>
    <row r="552" spans="1:5" ht="12.75">
      <c r="A552" s="44"/>
      <c r="B552" s="45"/>
      <c r="E552" s="64"/>
    </row>
    <row r="553" spans="1:5" ht="12.75">
      <c r="A553" s="44"/>
      <c r="B553" s="45"/>
      <c r="E553" s="64"/>
    </row>
    <row r="554" spans="1:5" ht="12.75">
      <c r="A554" s="44"/>
      <c r="B554" s="45"/>
      <c r="E554" s="64"/>
    </row>
    <row r="555" spans="1:2" ht="12.75">
      <c r="A555" s="44"/>
      <c r="B555" s="45"/>
    </row>
    <row r="556" spans="1:2" ht="12.75">
      <c r="A556" s="44"/>
      <c r="B556" s="45"/>
    </row>
    <row r="557" ht="12.75"/>
    <row r="558" ht="12.75"/>
  </sheetData>
  <printOptions/>
  <pageMargins left="0.5905511811023623" right="0.5905511811023623" top="0.3937007874015748" bottom="0.3937007874015748" header="0.5" footer="0.5"/>
  <pageSetup fitToHeight="3" horizontalDpi="300" verticalDpi="300" orientation="portrait" pageOrder="overThenDown" paperSize="9" scale="90" r:id="rId1"/>
  <rowBreaks count="2" manualBreakCount="2">
    <brk id="84" max="65535" man="1"/>
    <brk id="1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DOGUYA</cp:lastModifiedBy>
  <cp:lastPrinted>2003-10-30T17:18:25Z</cp:lastPrinted>
  <dcterms:created xsi:type="dcterms:W3CDTF">2000-06-19T14:55:54Z</dcterms:created>
  <dcterms:modified xsi:type="dcterms:W3CDTF">2006-06-22T12:35:15Z</dcterms:modified>
  <cp:category/>
  <cp:version/>
  <cp:contentType/>
  <cp:contentStatus/>
</cp:coreProperties>
</file>